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5" yWindow="-105" windowWidth="16260" windowHeight="11550" firstSheet="2" activeTab="11"/>
  </bookViews>
  <sheets>
    <sheet name="July 2017" sheetId="5" r:id="rId1"/>
    <sheet name="August 2017" sheetId="4" r:id="rId2"/>
    <sheet name="September 2017" sheetId="6" r:id="rId3"/>
    <sheet name="October 2017" sheetId="7" r:id="rId4"/>
    <sheet name="November 2017" sheetId="8" r:id="rId5"/>
    <sheet name="December 2017" sheetId="9" r:id="rId6"/>
    <sheet name="January 2018" sheetId="3" r:id="rId7"/>
    <sheet name="February 2018" sheetId="10" r:id="rId8"/>
    <sheet name="March 2018" sheetId="11" r:id="rId9"/>
    <sheet name="April 2018" sheetId="12" r:id="rId10"/>
    <sheet name="May 2018" sheetId="14" r:id="rId11"/>
    <sheet name="June 2018" sheetId="13" r:id="rId12"/>
  </sheets>
  <calcPr calcId="145621"/>
</workbook>
</file>

<file path=xl/calcChain.xml><?xml version="1.0" encoding="utf-8"?>
<calcChain xmlns="http://schemas.openxmlformats.org/spreadsheetml/2006/main">
  <c r="L20" i="14" l="1"/>
  <c r="K20" i="14"/>
  <c r="H20" i="14"/>
  <c r="D20" i="14"/>
  <c r="I19" i="14"/>
  <c r="F19" i="14"/>
  <c r="I18" i="14"/>
  <c r="F18" i="14"/>
  <c r="I17" i="14"/>
  <c r="F17" i="14"/>
  <c r="I16" i="14"/>
  <c r="F16" i="14"/>
  <c r="I15" i="14"/>
  <c r="F15" i="14"/>
  <c r="I14" i="14"/>
  <c r="F14" i="14"/>
  <c r="I13" i="14"/>
  <c r="F13" i="14"/>
  <c r="I12" i="14"/>
  <c r="F12" i="14"/>
  <c r="I11" i="14"/>
  <c r="F11" i="14"/>
  <c r="B10" i="14"/>
  <c r="B20" i="14" s="1"/>
  <c r="I10" i="14" l="1"/>
  <c r="F10" i="14"/>
  <c r="F20" i="14" s="1"/>
  <c r="L20" i="13"/>
  <c r="K20" i="13"/>
  <c r="H20" i="13"/>
  <c r="D20" i="13"/>
  <c r="I19" i="13"/>
  <c r="F19" i="13"/>
  <c r="I18" i="13"/>
  <c r="F18" i="13"/>
  <c r="I17" i="13"/>
  <c r="F17" i="13"/>
  <c r="I16" i="13"/>
  <c r="F16" i="13"/>
  <c r="I15" i="13"/>
  <c r="F15" i="13"/>
  <c r="I14" i="13"/>
  <c r="F14" i="13"/>
  <c r="I13" i="13"/>
  <c r="F13" i="13"/>
  <c r="I12" i="13"/>
  <c r="F12" i="13"/>
  <c r="I11" i="13"/>
  <c r="F11" i="13"/>
  <c r="I10" i="13"/>
  <c r="F10" i="13"/>
  <c r="B20" i="13"/>
  <c r="F20" i="13" l="1"/>
  <c r="L20" i="12"/>
  <c r="K20" i="12"/>
  <c r="H20" i="12"/>
  <c r="D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B10" i="12"/>
  <c r="B20" i="12" s="1"/>
  <c r="I10" i="12" l="1"/>
  <c r="F10" i="12"/>
  <c r="F20" i="12" s="1"/>
  <c r="L20" i="11" l="1"/>
  <c r="K20" i="11"/>
  <c r="L22" i="11" s="1"/>
  <c r="H20" i="11"/>
  <c r="D20" i="11"/>
  <c r="I19" i="11"/>
  <c r="F19" i="11"/>
  <c r="I18" i="11"/>
  <c r="F18" i="11"/>
  <c r="I17" i="11"/>
  <c r="F17" i="11"/>
  <c r="I16" i="11"/>
  <c r="F16" i="11"/>
  <c r="I15" i="11"/>
  <c r="F15" i="11"/>
  <c r="I14" i="11"/>
  <c r="F14" i="11"/>
  <c r="I13" i="11"/>
  <c r="F13" i="11"/>
  <c r="I12" i="11"/>
  <c r="F12" i="11"/>
  <c r="I11" i="11"/>
  <c r="F11" i="11"/>
  <c r="F10" i="11"/>
  <c r="F20" i="11" s="1"/>
  <c r="B10" i="11"/>
  <c r="I10" i="11" s="1"/>
  <c r="B20" i="11" l="1"/>
  <c r="H20" i="10" l="1"/>
  <c r="L20" i="10"/>
  <c r="K20" i="10"/>
  <c r="D20" i="10"/>
  <c r="I19" i="10"/>
  <c r="F19" i="10"/>
  <c r="I18" i="10"/>
  <c r="F18" i="10"/>
  <c r="I17" i="10"/>
  <c r="F17" i="10"/>
  <c r="I16" i="10"/>
  <c r="F16" i="10"/>
  <c r="I15" i="10"/>
  <c r="F15" i="10"/>
  <c r="I14" i="10"/>
  <c r="F14" i="10"/>
  <c r="I13" i="10"/>
  <c r="F13" i="10"/>
  <c r="I12" i="10"/>
  <c r="F12" i="10"/>
  <c r="I11" i="10"/>
  <c r="F11" i="10"/>
  <c r="B10" i="10"/>
  <c r="B20" i="10" s="1"/>
  <c r="I10" i="10" l="1"/>
  <c r="F10" i="10"/>
  <c r="F20" i="10" s="1"/>
  <c r="H20" i="3"/>
  <c r="D20" i="3"/>
  <c r="B10" i="3"/>
  <c r="B20" i="3" s="1"/>
  <c r="L19" i="9" l="1"/>
  <c r="K19" i="9"/>
  <c r="H19" i="9"/>
  <c r="D19" i="9"/>
  <c r="B19" i="9"/>
  <c r="I18" i="9"/>
  <c r="F18" i="9"/>
  <c r="I17" i="9"/>
  <c r="F17" i="9"/>
  <c r="I16" i="9"/>
  <c r="F16" i="9"/>
  <c r="I15" i="9"/>
  <c r="F15" i="9"/>
  <c r="I14" i="9"/>
  <c r="F14" i="9"/>
  <c r="I13" i="9"/>
  <c r="F13" i="9"/>
  <c r="I12" i="9"/>
  <c r="F12" i="9"/>
  <c r="I11" i="9"/>
  <c r="F11" i="9"/>
  <c r="I10" i="9"/>
  <c r="F10" i="9"/>
  <c r="F19" i="9" l="1"/>
  <c r="L19" i="7"/>
  <c r="F17" i="8" l="1"/>
  <c r="L19" i="8"/>
  <c r="K19" i="8"/>
  <c r="H19" i="8"/>
  <c r="D19" i="8"/>
  <c r="B19" i="8"/>
  <c r="I18" i="8"/>
  <c r="F18" i="8"/>
  <c r="I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L21" i="8" l="1"/>
  <c r="F19" i="8"/>
  <c r="K19" i="7" l="1"/>
  <c r="L21" i="7" s="1"/>
  <c r="H19" i="7"/>
  <c r="D19" i="7"/>
  <c r="B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I11" i="7"/>
  <c r="F11" i="7"/>
  <c r="I10" i="7"/>
  <c r="F10" i="7"/>
  <c r="F19" i="7" l="1"/>
  <c r="L19" i="6" l="1"/>
  <c r="D19" i="6"/>
  <c r="H19" i="6"/>
  <c r="K19" i="6" l="1"/>
  <c r="L21" i="6" s="1"/>
  <c r="B19" i="6"/>
  <c r="I18" i="6"/>
  <c r="F18" i="6"/>
  <c r="I17" i="6"/>
  <c r="F17" i="6"/>
  <c r="I16" i="6"/>
  <c r="F16" i="6"/>
  <c r="I15" i="6"/>
  <c r="F15" i="6"/>
  <c r="I14" i="6"/>
  <c r="F14" i="6"/>
  <c r="I13" i="6"/>
  <c r="F13" i="6"/>
  <c r="I12" i="6"/>
  <c r="F12" i="6"/>
  <c r="I11" i="6"/>
  <c r="F11" i="6"/>
  <c r="I10" i="6"/>
  <c r="F10" i="6"/>
  <c r="F19" i="6" l="1"/>
  <c r="L20" i="5"/>
  <c r="K20" i="5"/>
  <c r="L22" i="5" s="1"/>
  <c r="H20" i="5"/>
  <c r="D20" i="5"/>
  <c r="B20" i="5"/>
  <c r="I19" i="5"/>
  <c r="F19" i="5"/>
  <c r="I18" i="5"/>
  <c r="F18" i="5"/>
  <c r="I17" i="5"/>
  <c r="F17" i="5"/>
  <c r="I16" i="5"/>
  <c r="F16" i="5"/>
  <c r="I15" i="5"/>
  <c r="F15" i="5"/>
  <c r="I14" i="5"/>
  <c r="F14" i="5"/>
  <c r="I13" i="5"/>
  <c r="F13" i="5"/>
  <c r="I12" i="5"/>
  <c r="F12" i="5"/>
  <c r="I11" i="5"/>
  <c r="F11" i="5"/>
  <c r="I10" i="5"/>
  <c r="F10" i="5"/>
  <c r="F20" i="5" s="1"/>
  <c r="K20" i="4" l="1"/>
  <c r="F19" i="4" l="1"/>
  <c r="I19" i="4"/>
  <c r="B20" i="4"/>
  <c r="D20" i="4" l="1"/>
  <c r="H20" i="4"/>
  <c r="L20" i="4" l="1"/>
  <c r="L22" i="4" s="1"/>
  <c r="I18" i="4"/>
  <c r="F18" i="4"/>
  <c r="I17" i="4"/>
  <c r="F17" i="4"/>
  <c r="I16" i="4"/>
  <c r="F16" i="4"/>
  <c r="I15" i="4"/>
  <c r="F15" i="4"/>
  <c r="I14" i="4"/>
  <c r="F14" i="4"/>
  <c r="I13" i="4"/>
  <c r="F13" i="4"/>
  <c r="I12" i="4"/>
  <c r="F12" i="4"/>
  <c r="I11" i="4"/>
  <c r="F11" i="4"/>
  <c r="F10" i="4"/>
  <c r="L20" i="3"/>
  <c r="K20" i="3"/>
  <c r="I19" i="3"/>
  <c r="F19" i="3"/>
  <c r="I18" i="3"/>
  <c r="F18" i="3"/>
  <c r="I17" i="3"/>
  <c r="F17" i="3"/>
  <c r="I16" i="3"/>
  <c r="F16" i="3"/>
  <c r="I15" i="3"/>
  <c r="F15" i="3"/>
  <c r="I14" i="3"/>
  <c r="F14" i="3"/>
  <c r="I13" i="3"/>
  <c r="F13" i="3"/>
  <c r="I12" i="3"/>
  <c r="F12" i="3"/>
  <c r="I11" i="3"/>
  <c r="F11" i="3"/>
  <c r="F10" i="3"/>
  <c r="L22" i="3" l="1"/>
  <c r="F20" i="3"/>
  <c r="F20" i="4"/>
  <c r="I10" i="4"/>
  <c r="I10" i="3"/>
</calcChain>
</file>

<file path=xl/sharedStrings.xml><?xml version="1.0" encoding="utf-8"?>
<sst xmlns="http://schemas.openxmlformats.org/spreadsheetml/2006/main" count="300" uniqueCount="42">
  <si>
    <t xml:space="preserve">TAX COLLECTIONS YTD </t>
  </si>
  <si>
    <t>Tax</t>
  </si>
  <si>
    <t>Real Property</t>
  </si>
  <si>
    <t>Releases, Refunds</t>
  </si>
  <si>
    <t>Collection</t>
  </si>
  <si>
    <t>Motor Vehicle</t>
  </si>
  <si>
    <t>Year</t>
  </si>
  <si>
    <t>Receivable</t>
  </si>
  <si>
    <t>Payments</t>
  </si>
  <si>
    <t>Write-off, Misc D/C</t>
  </si>
  <si>
    <t>Percentage</t>
  </si>
  <si>
    <t>(still due)</t>
  </si>
  <si>
    <t>Collections &amp; Credits</t>
  </si>
  <si>
    <t>Unaudited numbers subject to change</t>
  </si>
  <si>
    <t xml:space="preserve"> FY 2017-2018</t>
  </si>
  <si>
    <t>*Delinquent  Property Taxes (other than motor vehicles) Collected as of July 31, 2017</t>
  </si>
  <si>
    <t>as of June 30, 2017</t>
  </si>
  <si>
    <t>as of July 31, 2017</t>
  </si>
  <si>
    <t>* Tax Year 2017 is what was levied in FY 2017-2018</t>
  </si>
  <si>
    <t>*Delinquent  Property Taxes (other than motor vehicles) Collected as of January 31, 2018</t>
  </si>
  <si>
    <t>*   2017</t>
  </si>
  <si>
    <t>*Delinquent  Property Taxes (other than motor vehicles) Collected as of August 31, 2017</t>
  </si>
  <si>
    <t>as of August 31, 2017</t>
  </si>
  <si>
    <t>*Delinquent  Property Taxes (other than motor vehicles) Collected as of September 30, 2017</t>
  </si>
  <si>
    <t>as of September 30, 2017</t>
  </si>
  <si>
    <t>*Delinquent  Property Taxes (other than motor vehicles) Collected as of October 31, 2017</t>
  </si>
  <si>
    <t>as of October 31, 2017</t>
  </si>
  <si>
    <t>*Delinquent  Property Taxes (other than motor vehicles) Collected as of November 30, 2017</t>
  </si>
  <si>
    <t>as of November 30, 2017</t>
  </si>
  <si>
    <t>*Delinquent  Property Taxes (other than motor vehicles) Collected as of Decmeber 31, 2017</t>
  </si>
  <si>
    <t>as of December 31, 2017</t>
  </si>
  <si>
    <t>*Delinquent  Property Taxes (other than motor vehicles) Collected as of February 28, 2018</t>
  </si>
  <si>
    <t>as of February 28, 2018</t>
  </si>
  <si>
    <t>*Delinquent  Property Taxes (other than motor vehicles) Collected as of March 31, 2018</t>
  </si>
  <si>
    <t>as of March 31, 2018</t>
  </si>
  <si>
    <t>* Tax Year 2017 is what was levied in FY 2016-2017</t>
  </si>
  <si>
    <t>*Delinquent  Property Taxes (other than motor vehicles) Collected as of April 30, 2018</t>
  </si>
  <si>
    <t>as of April 30, 2018</t>
  </si>
  <si>
    <t>*Delinquent  Property Taxes (other than motor vehicles) Collected as of May 31, 2018</t>
  </si>
  <si>
    <t>as of May 31, 2018</t>
  </si>
  <si>
    <t>*Delinquent  Property Taxes (other than motor vehicles) Collected as of June 30, 2018</t>
  </si>
  <si>
    <t>as of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</si>
</sst>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0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10" fontId="3" fillId="0" borderId="0" xfId="2" applyNumberFormat="1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10" fontId="3" fillId="2" borderId="0" xfId="2" applyNumberFormat="1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10" fontId="5" fillId="0" borderId="1" xfId="2" applyNumberFormat="1" applyFont="1" applyFill="1" applyBorder="1"/>
    <xf numFmtId="0" fontId="5" fillId="0" borderId="0" xfId="0" applyFont="1" applyFill="1" applyBorder="1"/>
    <xf numFmtId="10" fontId="5" fillId="0" borderId="0" xfId="2" applyNumberFormat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0" fontId="3" fillId="0" borderId="1" xfId="0" applyFont="1" applyBorder="1"/>
    <xf numFmtId="43" fontId="3" fillId="0" borderId="1" xfId="1" applyFont="1" applyFill="1" applyBorder="1"/>
    <xf numFmtId="10" fontId="3" fillId="0" borderId="1" xfId="2" applyNumberFormat="1" applyFont="1" applyFill="1" applyBorder="1"/>
    <xf numFmtId="43" fontId="3" fillId="0" borderId="0" xfId="1" applyFont="1"/>
    <xf numFmtId="43" fontId="6" fillId="0" borderId="0" xfId="1" applyFont="1"/>
    <xf numFmtId="43" fontId="3" fillId="0" borderId="0" xfId="1" applyFont="1" applyFill="1"/>
    <xf numFmtId="10" fontId="3" fillId="0" borderId="0" xfId="2" applyNumberFormat="1" applyFont="1" applyFill="1"/>
    <xf numFmtId="43" fontId="7" fillId="0" borderId="0" xfId="1" applyFont="1"/>
    <xf numFmtId="43" fontId="7" fillId="0" borderId="0" xfId="1" applyFont="1" applyFill="1"/>
    <xf numFmtId="43" fontId="8" fillId="0" borderId="0" xfId="1" applyFont="1"/>
    <xf numFmtId="43" fontId="5" fillId="0" borderId="0" xfId="0" applyNumberFormat="1" applyFont="1"/>
    <xf numFmtId="0" fontId="5" fillId="0" borderId="0" xfId="0" applyFont="1"/>
    <xf numFmtId="43" fontId="5" fillId="0" borderId="0" xfId="0" applyNumberFormat="1" applyFont="1" applyFill="1"/>
    <xf numFmtId="4" fontId="5" fillId="0" borderId="0" xfId="0" applyNumberFormat="1" applyFont="1"/>
    <xf numFmtId="43" fontId="3" fillId="0" borderId="0" xfId="0" applyNumberFormat="1" applyFont="1"/>
    <xf numFmtId="4" fontId="5" fillId="0" borderId="0" xfId="0" applyNumberFormat="1" applyFont="1" applyAlignment="1">
      <alignment horizontal="center"/>
    </xf>
    <xf numFmtId="43" fontId="3" fillId="0" borderId="0" xfId="0" applyNumberFormat="1" applyFont="1" applyFill="1"/>
    <xf numFmtId="43" fontId="0" fillId="0" borderId="0" xfId="0" applyNumberFormat="1"/>
    <xf numFmtId="0" fontId="5" fillId="0" borderId="0" xfId="0" applyFont="1" applyFill="1" applyAlignment="1">
      <alignment horizontal="center"/>
    </xf>
    <xf numFmtId="43" fontId="8" fillId="0" borderId="1" xfId="1" applyFont="1" applyBorder="1"/>
    <xf numFmtId="43" fontId="7" fillId="0" borderId="1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L22" sqref="L22"/>
    </sheetView>
  </sheetViews>
  <sheetFormatPr defaultRowHeight="12.75" x14ac:dyDescent="0.2"/>
  <cols>
    <col min="2" max="2" width="16" bestFit="1" customWidth="1"/>
    <col min="3" max="3" width="3.28515625" customWidth="1"/>
    <col min="4" max="4" width="14.140625" bestFit="1" customWidth="1"/>
    <col min="5" max="5" width="3.140625" customWidth="1"/>
    <col min="6" max="6" width="16.140625" bestFit="1" customWidth="1"/>
    <col min="7" max="7" width="3.28515625" customWidth="1"/>
    <col min="8" max="8" width="12.42578125" bestFit="1" customWidth="1"/>
    <col min="9" max="9" width="17.42578125" bestFit="1" customWidth="1"/>
    <col min="10" max="10" width="6.7109375" customWidth="1"/>
    <col min="11" max="11" width="18.85546875" customWidth="1"/>
    <col min="12" max="12" width="21.5703125" customWidth="1"/>
    <col min="13" max="13" width="3.140625" customWidth="1"/>
    <col min="14" max="14" width="13.140625" bestFit="1" customWidth="1"/>
    <col min="15" max="15" width="3.5703125" customWidth="1"/>
    <col min="16" max="16" width="11.28515625" bestFit="1" customWidth="1"/>
    <col min="17" max="17" width="4.140625" customWidth="1"/>
    <col min="18" max="18" width="13.5703125" bestFit="1" customWidth="1"/>
    <col min="20" max="20" width="12.28515625" bestFit="1" customWidth="1"/>
    <col min="21" max="21" width="12.42578125" bestFit="1" customWidth="1"/>
  </cols>
  <sheetData>
    <row r="1" spans="1:14" ht="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  <c r="J1" s="1"/>
      <c r="K1" s="2"/>
      <c r="L1" s="2"/>
      <c r="M1" s="2"/>
      <c r="N1" s="2"/>
    </row>
    <row r="2" spans="1:14" ht="15" x14ac:dyDescent="0.25">
      <c r="A2" s="38" t="s">
        <v>14</v>
      </c>
      <c r="B2" s="39"/>
      <c r="C2" s="39"/>
      <c r="D2" s="39"/>
      <c r="E2" s="39"/>
      <c r="F2" s="39"/>
      <c r="G2" s="39"/>
      <c r="H2" s="39"/>
      <c r="I2" s="40"/>
      <c r="J2" s="1"/>
      <c r="K2" s="2"/>
      <c r="L2" s="2"/>
      <c r="M2" s="2"/>
      <c r="N2" s="2"/>
    </row>
    <row r="3" spans="1:14" ht="15" x14ac:dyDescent="0.25">
      <c r="A3" s="38" t="s">
        <v>15</v>
      </c>
      <c r="B3" s="39"/>
      <c r="C3" s="39"/>
      <c r="D3" s="39"/>
      <c r="E3" s="39"/>
      <c r="F3" s="39"/>
      <c r="G3" s="39"/>
      <c r="H3" s="39"/>
      <c r="I3" s="40"/>
      <c r="J3" s="1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3"/>
      <c r="G4" s="2"/>
      <c r="H4" s="2"/>
      <c r="I4" s="1"/>
      <c r="J4" s="1"/>
      <c r="K4" s="2"/>
      <c r="L4" s="2"/>
      <c r="M4" s="2"/>
      <c r="N4" s="2"/>
    </row>
    <row r="5" spans="1:14" x14ac:dyDescent="0.2">
      <c r="A5" s="2"/>
      <c r="B5" s="4"/>
      <c r="C5" s="2"/>
      <c r="D5" s="41"/>
      <c r="E5" s="41"/>
      <c r="F5" s="41"/>
      <c r="G5" s="2"/>
      <c r="H5" s="2"/>
      <c r="I5" s="1"/>
      <c r="J5" s="1"/>
      <c r="K5" s="2"/>
      <c r="L5" s="2"/>
      <c r="M5" s="2"/>
      <c r="N5" s="2"/>
    </row>
    <row r="6" spans="1:14" x14ac:dyDescent="0.2">
      <c r="A6" s="5" t="s">
        <v>1</v>
      </c>
      <c r="B6" s="5" t="s">
        <v>2</v>
      </c>
      <c r="C6" s="6"/>
      <c r="D6" s="6"/>
      <c r="E6" s="6"/>
      <c r="F6" s="7" t="s">
        <v>3</v>
      </c>
      <c r="G6" s="6"/>
      <c r="H6" s="5" t="s">
        <v>2</v>
      </c>
      <c r="I6" s="5" t="s">
        <v>4</v>
      </c>
      <c r="J6" s="8"/>
      <c r="K6" s="5" t="s">
        <v>5</v>
      </c>
      <c r="L6" s="5" t="s">
        <v>5</v>
      </c>
      <c r="M6" s="2"/>
      <c r="N6" s="2"/>
    </row>
    <row r="7" spans="1:14" x14ac:dyDescent="0.2">
      <c r="A7" s="5" t="s">
        <v>6</v>
      </c>
      <c r="B7" s="5" t="s">
        <v>7</v>
      </c>
      <c r="C7" s="6"/>
      <c r="D7" s="5" t="s">
        <v>8</v>
      </c>
      <c r="E7" s="6"/>
      <c r="F7" s="7" t="s">
        <v>9</v>
      </c>
      <c r="G7" s="6"/>
      <c r="H7" s="5" t="s">
        <v>7</v>
      </c>
      <c r="I7" s="5" t="s">
        <v>10</v>
      </c>
      <c r="J7" s="8"/>
      <c r="K7" s="5" t="s">
        <v>7</v>
      </c>
      <c r="L7" s="5" t="s">
        <v>7</v>
      </c>
      <c r="M7" s="2"/>
      <c r="N7" s="2"/>
    </row>
    <row r="8" spans="1:14" x14ac:dyDescent="0.2">
      <c r="A8" s="9"/>
      <c r="B8" s="9" t="s">
        <v>16</v>
      </c>
      <c r="C8" s="10"/>
      <c r="D8" s="10"/>
      <c r="E8" s="10"/>
      <c r="F8" s="11"/>
      <c r="G8" s="10"/>
      <c r="H8" s="9" t="s">
        <v>11</v>
      </c>
      <c r="I8" s="12" t="s">
        <v>12</v>
      </c>
      <c r="J8" s="8"/>
      <c r="K8" s="9" t="s">
        <v>16</v>
      </c>
      <c r="L8" s="9" t="s">
        <v>17</v>
      </c>
      <c r="M8" s="2"/>
      <c r="N8" s="2"/>
    </row>
    <row r="9" spans="1:14" x14ac:dyDescent="0.2">
      <c r="A9" s="5"/>
      <c r="B9" s="5"/>
      <c r="C9" s="6"/>
      <c r="D9" s="6"/>
      <c r="E9" s="6"/>
      <c r="F9" s="13"/>
      <c r="G9" s="6"/>
      <c r="H9" s="5"/>
      <c r="I9" s="14"/>
      <c r="J9" s="8"/>
      <c r="K9" s="5"/>
      <c r="L9" s="5"/>
      <c r="M9" s="2"/>
      <c r="N9" s="2"/>
    </row>
    <row r="10" spans="1:14" x14ac:dyDescent="0.2">
      <c r="A10" s="4">
        <v>2016</v>
      </c>
      <c r="B10" s="20">
        <v>1098865.27</v>
      </c>
      <c r="C10" s="2"/>
      <c r="D10" s="20">
        <v>-181835.2</v>
      </c>
      <c r="E10" s="20"/>
      <c r="F10" s="22">
        <f t="shared" ref="F10:F19" si="0">+H10-(B10+D10)</f>
        <v>1743.1399999998976</v>
      </c>
      <c r="G10" s="2"/>
      <c r="H10" s="20">
        <v>918773.21</v>
      </c>
      <c r="I10" s="23">
        <f t="shared" ref="I10:I19" si="1">100%-(H10/B10)</f>
        <v>0.16388911808997297</v>
      </c>
      <c r="J10" s="8"/>
      <c r="K10" s="20">
        <v>158.44</v>
      </c>
      <c r="L10" s="21">
        <v>158.44</v>
      </c>
      <c r="M10" s="2"/>
      <c r="N10" s="2"/>
    </row>
    <row r="11" spans="1:14" x14ac:dyDescent="0.2">
      <c r="A11" s="4">
        <v>2015</v>
      </c>
      <c r="B11" s="20">
        <v>304743.96000000002</v>
      </c>
      <c r="C11" s="2"/>
      <c r="D11" s="20">
        <v>-29403.22</v>
      </c>
      <c r="E11" s="20"/>
      <c r="F11" s="22">
        <f t="shared" si="0"/>
        <v>275.42999999999302</v>
      </c>
      <c r="G11" s="2"/>
      <c r="H11" s="20">
        <v>275616.17</v>
      </c>
      <c r="I11" s="23">
        <f t="shared" si="1"/>
        <v>9.5581188877377654E-2</v>
      </c>
      <c r="J11" s="8"/>
      <c r="K11" s="20">
        <v>107.34</v>
      </c>
      <c r="L11" s="21">
        <v>107.34</v>
      </c>
      <c r="M11" s="2"/>
      <c r="N11" s="2"/>
    </row>
    <row r="12" spans="1:14" x14ac:dyDescent="0.2">
      <c r="A12" s="4">
        <v>2014</v>
      </c>
      <c r="B12" s="20">
        <v>153168.29999999999</v>
      </c>
      <c r="C12" s="2"/>
      <c r="D12" s="20">
        <v>-7769.59</v>
      </c>
      <c r="E12" s="20"/>
      <c r="F12" s="22">
        <f t="shared" si="0"/>
        <v>0</v>
      </c>
      <c r="G12" s="2"/>
      <c r="H12" s="20">
        <v>145398.71</v>
      </c>
      <c r="I12" s="23">
        <f t="shared" si="1"/>
        <v>5.0725835567803523E-2</v>
      </c>
      <c r="J12" s="8"/>
      <c r="K12" s="20">
        <v>788.93</v>
      </c>
      <c r="L12" s="21">
        <v>747.02</v>
      </c>
      <c r="M12" s="2"/>
      <c r="N12" s="2"/>
    </row>
    <row r="13" spans="1:14" x14ac:dyDescent="0.2">
      <c r="A13" s="4">
        <v>2013</v>
      </c>
      <c r="B13" s="20">
        <v>81157.59</v>
      </c>
      <c r="C13" s="2"/>
      <c r="D13" s="20">
        <v>-3171.38</v>
      </c>
      <c r="E13" s="20"/>
      <c r="F13" s="22">
        <f t="shared" si="0"/>
        <v>-33.169999999998254</v>
      </c>
      <c r="G13" s="2"/>
      <c r="H13" s="20">
        <v>77953.039999999994</v>
      </c>
      <c r="I13" s="23">
        <f t="shared" si="1"/>
        <v>3.9485524397656513E-2</v>
      </c>
      <c r="J13" s="8"/>
      <c r="K13" s="20">
        <v>53186.81</v>
      </c>
      <c r="L13" s="21">
        <v>52925.81</v>
      </c>
      <c r="M13" s="2"/>
      <c r="N13" s="2"/>
    </row>
    <row r="14" spans="1:14" x14ac:dyDescent="0.2">
      <c r="A14" s="4">
        <v>2012</v>
      </c>
      <c r="B14" s="20">
        <v>73955.759999999995</v>
      </c>
      <c r="C14" s="2"/>
      <c r="D14" s="20">
        <v>-2050.61</v>
      </c>
      <c r="E14" s="20"/>
      <c r="F14" s="22">
        <f t="shared" si="0"/>
        <v>0</v>
      </c>
      <c r="G14" s="2"/>
      <c r="H14" s="20">
        <v>71905.149999999994</v>
      </c>
      <c r="I14" s="23">
        <f t="shared" si="1"/>
        <v>2.7727522508050773E-2</v>
      </c>
      <c r="J14" s="8"/>
      <c r="K14" s="20">
        <v>80936.62</v>
      </c>
      <c r="L14" s="21">
        <v>80811.34</v>
      </c>
      <c r="M14" s="2"/>
      <c r="N14" s="2"/>
    </row>
    <row r="15" spans="1:14" x14ac:dyDescent="0.2">
      <c r="A15" s="4">
        <v>2011</v>
      </c>
      <c r="B15" s="20">
        <v>60548.03</v>
      </c>
      <c r="C15" s="2"/>
      <c r="D15" s="20">
        <v>-1327.95</v>
      </c>
      <c r="E15" s="20"/>
      <c r="F15" s="22">
        <f t="shared" si="0"/>
        <v>-8.000000000174623E-2</v>
      </c>
      <c r="G15" s="2"/>
      <c r="H15" s="20">
        <v>59220</v>
      </c>
      <c r="I15" s="23">
        <f t="shared" si="1"/>
        <v>2.1933496432501531E-2</v>
      </c>
      <c r="J15" s="8"/>
      <c r="K15" s="20">
        <v>56005.21</v>
      </c>
      <c r="L15" s="21">
        <v>55714.48</v>
      </c>
      <c r="M15" s="2"/>
      <c r="N15" s="2"/>
    </row>
    <row r="16" spans="1:14" x14ac:dyDescent="0.2">
      <c r="A16" s="4">
        <v>2010</v>
      </c>
      <c r="B16" s="20">
        <v>59662.47</v>
      </c>
      <c r="C16" s="2"/>
      <c r="D16" s="20">
        <v>-432.24</v>
      </c>
      <c r="E16" s="20"/>
      <c r="F16" s="22">
        <f t="shared" si="0"/>
        <v>0</v>
      </c>
      <c r="G16" s="2"/>
      <c r="H16" s="20">
        <v>59230.23</v>
      </c>
      <c r="I16" s="23">
        <f t="shared" si="1"/>
        <v>7.2447553713413937E-3</v>
      </c>
      <c r="J16" s="8"/>
      <c r="K16" s="20">
        <v>50460.2</v>
      </c>
      <c r="L16" s="21">
        <v>49767.34</v>
      </c>
      <c r="M16" s="2"/>
      <c r="N16" s="2"/>
    </row>
    <row r="17" spans="1:16" x14ac:dyDescent="0.2">
      <c r="A17" s="4">
        <v>2009</v>
      </c>
      <c r="B17" s="20">
        <v>51978.36</v>
      </c>
      <c r="C17" s="2"/>
      <c r="D17" s="20">
        <v>-36.5</v>
      </c>
      <c r="E17" s="20"/>
      <c r="F17" s="22">
        <f t="shared" si="0"/>
        <v>0</v>
      </c>
      <c r="G17" s="2"/>
      <c r="H17" s="20">
        <v>51941.86</v>
      </c>
      <c r="I17" s="23">
        <f t="shared" si="1"/>
        <v>7.0221530652370134E-4</v>
      </c>
      <c r="J17" s="8"/>
      <c r="K17" s="20">
        <v>48885.4</v>
      </c>
      <c r="L17" s="21">
        <v>48283.11</v>
      </c>
      <c r="M17" s="2"/>
      <c r="N17" s="2"/>
    </row>
    <row r="18" spans="1:16" x14ac:dyDescent="0.2">
      <c r="A18" s="4">
        <v>2008</v>
      </c>
      <c r="B18" s="20">
        <v>44203.27</v>
      </c>
      <c r="C18" s="2"/>
      <c r="D18" s="20">
        <v>0</v>
      </c>
      <c r="E18" s="20"/>
      <c r="F18" s="22">
        <f t="shared" si="0"/>
        <v>0</v>
      </c>
      <c r="G18" s="2"/>
      <c r="H18" s="20">
        <v>44203.27</v>
      </c>
      <c r="I18" s="23">
        <f t="shared" si="1"/>
        <v>0</v>
      </c>
      <c r="J18" s="8"/>
      <c r="K18" s="20">
        <v>56134.36</v>
      </c>
      <c r="L18" s="21">
        <v>55238.14</v>
      </c>
      <c r="M18" s="2"/>
      <c r="N18" s="2"/>
    </row>
    <row r="19" spans="1:16" ht="15" x14ac:dyDescent="0.35">
      <c r="A19" s="4">
        <v>2007</v>
      </c>
      <c r="B19" s="24">
        <v>35779.14</v>
      </c>
      <c r="C19" s="2"/>
      <c r="D19" s="24">
        <v>-4.74</v>
      </c>
      <c r="E19" s="20"/>
      <c r="F19" s="25">
        <f t="shared" si="0"/>
        <v>0</v>
      </c>
      <c r="G19" s="2"/>
      <c r="H19" s="24">
        <v>35774.400000000001</v>
      </c>
      <c r="I19" s="23">
        <f t="shared" si="1"/>
        <v>1.3247942795713286E-4</v>
      </c>
      <c r="J19" s="8"/>
      <c r="K19" s="24">
        <v>56029.75</v>
      </c>
      <c r="L19" s="26">
        <v>55811.41</v>
      </c>
      <c r="M19" s="2"/>
      <c r="N19" s="2"/>
    </row>
    <row r="20" spans="1:16" x14ac:dyDescent="0.2">
      <c r="A20" s="2"/>
      <c r="B20" s="27">
        <f>SUM(B10:B19)</f>
        <v>1964062.1500000001</v>
      </c>
      <c r="C20" s="2"/>
      <c r="D20" s="27">
        <f>SUM(D10:D19)</f>
        <v>-226031.43</v>
      </c>
      <c r="E20" s="28"/>
      <c r="F20" s="29">
        <f>SUM(F10:F19)</f>
        <v>1985.3199999998906</v>
      </c>
      <c r="G20" s="2"/>
      <c r="H20" s="30">
        <f>SUM(H10:H19)</f>
        <v>1740016.0399999998</v>
      </c>
      <c r="I20" s="23"/>
      <c r="J20" s="8"/>
      <c r="K20" s="27">
        <f>SUM(K10:K19)</f>
        <v>402693.06</v>
      </c>
      <c r="L20" s="30">
        <f>SUM(L10:L19)</f>
        <v>399564.43000000005</v>
      </c>
      <c r="M20" s="2"/>
      <c r="N20" s="2"/>
    </row>
    <row r="21" spans="1:16" x14ac:dyDescent="0.2">
      <c r="A21" s="2"/>
      <c r="B21" s="2"/>
      <c r="C21" s="2"/>
      <c r="D21" s="2"/>
      <c r="E21" s="2"/>
      <c r="F21" s="3"/>
      <c r="G21" s="2"/>
      <c r="H21" s="28"/>
      <c r="I21" s="1"/>
      <c r="J21" s="1"/>
      <c r="K21" s="2"/>
      <c r="L21" s="2"/>
      <c r="M21" s="2"/>
      <c r="N21" s="31"/>
    </row>
    <row r="22" spans="1:16" x14ac:dyDescent="0.2">
      <c r="A22" s="2"/>
      <c r="B22" s="32"/>
      <c r="C22" s="2"/>
      <c r="D22" s="2"/>
      <c r="E22" s="2"/>
      <c r="F22" s="3"/>
      <c r="G22" s="2"/>
      <c r="H22" s="32"/>
      <c r="I22" s="1"/>
      <c r="J22" s="1"/>
      <c r="K22" s="2"/>
      <c r="L22" s="31">
        <f>K20-L20</f>
        <v>3128.6299999999464</v>
      </c>
      <c r="M22" s="2"/>
      <c r="N22" s="2"/>
    </row>
    <row r="23" spans="1:16" x14ac:dyDescent="0.2">
      <c r="A23" s="2"/>
      <c r="B23" s="2"/>
      <c r="C23" s="2"/>
      <c r="D23" s="2"/>
      <c r="E23" s="2"/>
      <c r="F23" s="33"/>
      <c r="G23" s="2"/>
      <c r="H23" s="2"/>
      <c r="I23" s="1"/>
      <c r="J23" s="1"/>
      <c r="K23" s="2"/>
      <c r="L23" s="31"/>
      <c r="M23" s="2"/>
      <c r="N23" s="31"/>
      <c r="P23" s="34"/>
    </row>
    <row r="24" spans="1:16" x14ac:dyDescent="0.2">
      <c r="A24" s="2"/>
      <c r="B24" s="2"/>
      <c r="C24" s="28"/>
      <c r="D24" s="28"/>
      <c r="E24" s="28"/>
      <c r="F24" s="35"/>
      <c r="G24" s="2"/>
      <c r="H24" s="2"/>
      <c r="I24" s="1"/>
      <c r="J24" s="1"/>
      <c r="K24" s="2"/>
      <c r="L24" s="31"/>
      <c r="M24" s="2"/>
      <c r="N24" s="2"/>
    </row>
    <row r="25" spans="1:16" x14ac:dyDescent="0.2">
      <c r="A25" s="2" t="s">
        <v>13</v>
      </c>
      <c r="B25" s="2"/>
      <c r="C25" s="2"/>
      <c r="D25" s="31"/>
      <c r="E25" s="31"/>
      <c r="F25" s="33"/>
      <c r="G25" s="2"/>
      <c r="H25" s="2"/>
      <c r="I25" s="1"/>
      <c r="J25" s="1"/>
      <c r="K25" s="2"/>
      <c r="L25" s="31"/>
      <c r="M25" s="2"/>
      <c r="N25" s="2"/>
    </row>
    <row r="26" spans="1:16" x14ac:dyDescent="0.2">
      <c r="A26" s="2"/>
      <c r="B26" s="2"/>
      <c r="C26" s="2"/>
      <c r="D26" s="31"/>
      <c r="E26" s="31"/>
      <c r="F26" s="33"/>
      <c r="G26" s="2"/>
      <c r="H26" s="2"/>
      <c r="I26" s="1"/>
      <c r="J26" s="1"/>
      <c r="K26" s="2"/>
      <c r="L26" s="2"/>
      <c r="M26" s="2"/>
      <c r="N26" s="2"/>
    </row>
    <row r="27" spans="1:16" x14ac:dyDescent="0.2">
      <c r="A27" s="2"/>
      <c r="B27" s="2"/>
      <c r="C27" s="2"/>
      <c r="D27" s="31"/>
      <c r="E27" s="31"/>
      <c r="F27" s="33"/>
      <c r="G27" s="2"/>
      <c r="H27" s="2"/>
      <c r="I27" s="1"/>
      <c r="J27" s="1"/>
      <c r="K27" s="2"/>
      <c r="L27" s="2"/>
      <c r="M27" s="2"/>
      <c r="N27" s="2"/>
    </row>
    <row r="28" spans="1:16" x14ac:dyDescent="0.2">
      <c r="A28" s="2"/>
      <c r="B28" s="2"/>
      <c r="C28" s="2"/>
      <c r="D28" s="31"/>
      <c r="E28" s="2"/>
      <c r="F28" s="33"/>
      <c r="G28" s="2"/>
      <c r="H28" s="2"/>
      <c r="I28" s="1"/>
      <c r="J28" s="1"/>
      <c r="K28" s="2"/>
      <c r="L28" s="2"/>
      <c r="M28" s="2"/>
      <c r="N28" s="2"/>
    </row>
    <row r="29" spans="1:16" x14ac:dyDescent="0.2">
      <c r="A29" s="2"/>
      <c r="B29" s="2"/>
      <c r="C29" s="2"/>
      <c r="D29" s="2"/>
      <c r="E29" s="2"/>
      <c r="F29" s="3"/>
      <c r="G29" s="2"/>
      <c r="H29" s="2"/>
      <c r="I29" s="1"/>
      <c r="J29" s="1"/>
      <c r="K29" s="2"/>
      <c r="L29" s="2"/>
      <c r="M29" s="2"/>
      <c r="N29" s="2"/>
    </row>
  </sheetData>
  <mergeCells count="4">
    <mergeCell ref="A1:I1"/>
    <mergeCell ref="A2:I2"/>
    <mergeCell ref="A3:I3"/>
    <mergeCell ref="D5:F5"/>
  </mergeCells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B1" zoomScaleNormal="100" workbookViewId="0">
      <selection activeCell="H10" sqref="H1:H1048576"/>
    </sheetView>
  </sheetViews>
  <sheetFormatPr defaultRowHeight="12.75" x14ac:dyDescent="0.2"/>
  <cols>
    <col min="2" max="2" width="16" bestFit="1" customWidth="1"/>
    <col min="3" max="3" width="3.28515625" customWidth="1"/>
    <col min="4" max="4" width="14.140625" bestFit="1" customWidth="1"/>
    <col min="5" max="5" width="3.140625" customWidth="1"/>
    <col min="6" max="6" width="16.140625" bestFit="1" customWidth="1"/>
    <col min="7" max="7" width="3.28515625" customWidth="1"/>
    <col min="8" max="8" width="12.42578125" bestFit="1" customWidth="1"/>
    <col min="9" max="9" width="17.42578125" bestFit="1" customWidth="1"/>
    <col min="10" max="10" width="6.7109375" customWidth="1"/>
    <col min="11" max="11" width="18.85546875" customWidth="1"/>
    <col min="12" max="12" width="21.5703125" customWidth="1"/>
    <col min="13" max="13" width="3.140625" customWidth="1"/>
    <col min="14" max="14" width="13.140625" bestFit="1" customWidth="1"/>
    <col min="15" max="15" width="3.5703125" customWidth="1"/>
    <col min="16" max="16" width="11.28515625" bestFit="1" customWidth="1"/>
    <col min="17" max="17" width="4.140625" customWidth="1"/>
    <col min="18" max="18" width="13.5703125" bestFit="1" customWidth="1"/>
    <col min="20" max="20" width="12.28515625" bestFit="1" customWidth="1"/>
    <col min="21" max="21" width="12.42578125" bestFit="1" customWidth="1"/>
  </cols>
  <sheetData>
    <row r="1" spans="1:14" ht="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  <c r="J1" s="1"/>
      <c r="K1" s="2"/>
      <c r="L1" s="2"/>
      <c r="M1" s="2"/>
      <c r="N1" s="2"/>
    </row>
    <row r="2" spans="1:14" ht="15" x14ac:dyDescent="0.25">
      <c r="A2" s="38" t="s">
        <v>14</v>
      </c>
      <c r="B2" s="39"/>
      <c r="C2" s="39"/>
      <c r="D2" s="39"/>
      <c r="E2" s="39"/>
      <c r="F2" s="39"/>
      <c r="G2" s="39"/>
      <c r="H2" s="39"/>
      <c r="I2" s="40"/>
      <c r="J2" s="1"/>
      <c r="K2" s="2"/>
      <c r="L2" s="2"/>
      <c r="M2" s="2"/>
      <c r="N2" s="2"/>
    </row>
    <row r="3" spans="1:14" ht="15" x14ac:dyDescent="0.25">
      <c r="A3" s="38" t="s">
        <v>36</v>
      </c>
      <c r="B3" s="39"/>
      <c r="C3" s="39"/>
      <c r="D3" s="39"/>
      <c r="E3" s="39"/>
      <c r="F3" s="39"/>
      <c r="G3" s="39"/>
      <c r="H3" s="39"/>
      <c r="I3" s="40"/>
      <c r="J3" s="1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3"/>
      <c r="G4" s="2"/>
      <c r="H4" s="2"/>
      <c r="I4" s="1"/>
      <c r="J4" s="1"/>
      <c r="K4" s="2"/>
      <c r="L4" s="2"/>
      <c r="M4" s="2"/>
      <c r="N4" s="2"/>
    </row>
    <row r="5" spans="1:14" x14ac:dyDescent="0.2">
      <c r="A5" s="2"/>
      <c r="B5" s="4"/>
      <c r="C5" s="2"/>
      <c r="D5" s="41"/>
      <c r="E5" s="41"/>
      <c r="F5" s="41"/>
      <c r="G5" s="2"/>
      <c r="H5" s="2"/>
      <c r="I5" s="1"/>
      <c r="J5" s="1"/>
      <c r="K5" s="2"/>
      <c r="L5" s="2"/>
      <c r="M5" s="2"/>
      <c r="N5" s="2"/>
    </row>
    <row r="6" spans="1:14" x14ac:dyDescent="0.2">
      <c r="A6" s="5" t="s">
        <v>1</v>
      </c>
      <c r="B6" s="5" t="s">
        <v>2</v>
      </c>
      <c r="C6" s="6"/>
      <c r="D6" s="6"/>
      <c r="E6" s="6"/>
      <c r="F6" s="7" t="s">
        <v>3</v>
      </c>
      <c r="G6" s="6"/>
      <c r="H6" s="5" t="s">
        <v>2</v>
      </c>
      <c r="I6" s="5" t="s">
        <v>4</v>
      </c>
      <c r="J6" s="8"/>
      <c r="K6" s="5" t="s">
        <v>5</v>
      </c>
      <c r="L6" s="5" t="s">
        <v>5</v>
      </c>
      <c r="M6" s="2"/>
      <c r="N6" s="2"/>
    </row>
    <row r="7" spans="1:14" x14ac:dyDescent="0.2">
      <c r="A7" s="5" t="s">
        <v>6</v>
      </c>
      <c r="B7" s="5" t="s">
        <v>7</v>
      </c>
      <c r="C7" s="6"/>
      <c r="D7" s="5" t="s">
        <v>8</v>
      </c>
      <c r="E7" s="6"/>
      <c r="F7" s="7" t="s">
        <v>9</v>
      </c>
      <c r="G7" s="6"/>
      <c r="H7" s="5" t="s">
        <v>7</v>
      </c>
      <c r="I7" s="5" t="s">
        <v>10</v>
      </c>
      <c r="J7" s="8"/>
      <c r="K7" s="5" t="s">
        <v>7</v>
      </c>
      <c r="L7" s="5" t="s">
        <v>7</v>
      </c>
      <c r="M7" s="2"/>
      <c r="N7" s="2"/>
    </row>
    <row r="8" spans="1:14" x14ac:dyDescent="0.2">
      <c r="A8" s="9"/>
      <c r="B8" s="9" t="s">
        <v>16</v>
      </c>
      <c r="C8" s="10"/>
      <c r="D8" s="10"/>
      <c r="E8" s="10"/>
      <c r="F8" s="11"/>
      <c r="G8" s="10"/>
      <c r="H8" s="9" t="s">
        <v>11</v>
      </c>
      <c r="I8" s="12" t="s">
        <v>12</v>
      </c>
      <c r="J8" s="8"/>
      <c r="K8" s="9" t="s">
        <v>16</v>
      </c>
      <c r="L8" s="9" t="s">
        <v>37</v>
      </c>
      <c r="M8" s="2"/>
      <c r="N8" s="2"/>
    </row>
    <row r="9" spans="1:14" x14ac:dyDescent="0.2">
      <c r="A9" s="5"/>
      <c r="B9" s="5"/>
      <c r="C9" s="6"/>
      <c r="D9" s="6"/>
      <c r="E9" s="6"/>
      <c r="F9" s="13"/>
      <c r="G9" s="6"/>
      <c r="H9" s="5"/>
      <c r="I9" s="14"/>
      <c r="J9" s="8"/>
      <c r="K9" s="5"/>
      <c r="L9" s="5"/>
      <c r="M9" s="2"/>
      <c r="N9" s="2"/>
    </row>
    <row r="10" spans="1:14" x14ac:dyDescent="0.2">
      <c r="A10" s="15" t="s">
        <v>20</v>
      </c>
      <c r="B10" s="16">
        <f>8370.5+39099067.37</f>
        <v>39107437.869999997</v>
      </c>
      <c r="C10" s="17"/>
      <c r="D10" s="16">
        <v>-37889421.600000001</v>
      </c>
      <c r="E10" s="16"/>
      <c r="F10" s="18">
        <f t="shared" ref="F10:F19" si="0">+H10-(B10+D10)</f>
        <v>276220.23000000417</v>
      </c>
      <c r="G10" s="17"/>
      <c r="H10" s="16">
        <v>1494236.5</v>
      </c>
      <c r="I10" s="19">
        <f t="shared" ref="I10:I19" si="1">100%-(H10/B10)</f>
        <v>0.96179150101913846</v>
      </c>
      <c r="J10" s="8"/>
      <c r="K10" s="20">
        <v>220.26</v>
      </c>
      <c r="L10" s="21">
        <v>220.26</v>
      </c>
      <c r="M10" s="2"/>
      <c r="N10" s="2"/>
    </row>
    <row r="11" spans="1:14" x14ac:dyDescent="0.2">
      <c r="A11" s="4">
        <v>2016</v>
      </c>
      <c r="B11" s="20">
        <v>1098865.27</v>
      </c>
      <c r="C11" s="2"/>
      <c r="D11" s="20">
        <v>-748284.66</v>
      </c>
      <c r="E11" s="20"/>
      <c r="F11" s="22">
        <f t="shared" si="0"/>
        <v>4565.6000000000349</v>
      </c>
      <c r="G11" s="2"/>
      <c r="H11" s="20">
        <v>355146.21</v>
      </c>
      <c r="I11" s="23">
        <f t="shared" si="1"/>
        <v>0.67680641139927911</v>
      </c>
      <c r="J11" s="8"/>
      <c r="K11" s="20">
        <v>158.44</v>
      </c>
      <c r="L11" s="21">
        <v>158.44</v>
      </c>
      <c r="M11" s="2"/>
      <c r="N11" s="2"/>
    </row>
    <row r="12" spans="1:14" x14ac:dyDescent="0.2">
      <c r="A12" s="4">
        <v>2015</v>
      </c>
      <c r="B12" s="20">
        <v>304743.96000000002</v>
      </c>
      <c r="C12" s="2"/>
      <c r="D12" s="20">
        <v>-145540.14000000001</v>
      </c>
      <c r="E12" s="20"/>
      <c r="F12" s="22">
        <f t="shared" si="0"/>
        <v>-1069.0400000000081</v>
      </c>
      <c r="G12" s="2"/>
      <c r="H12" s="20">
        <v>158134.78</v>
      </c>
      <c r="I12" s="23">
        <f t="shared" si="1"/>
        <v>0.48108969903784149</v>
      </c>
      <c r="J12" s="8"/>
      <c r="K12" s="20">
        <v>107.34</v>
      </c>
      <c r="L12" s="21">
        <v>95</v>
      </c>
      <c r="M12" s="2"/>
      <c r="N12" s="2"/>
    </row>
    <row r="13" spans="1:14" x14ac:dyDescent="0.2">
      <c r="A13" s="4">
        <v>2014</v>
      </c>
      <c r="B13" s="20">
        <v>153168.29999999999</v>
      </c>
      <c r="C13" s="2"/>
      <c r="D13" s="20">
        <v>-52548.58</v>
      </c>
      <c r="E13" s="20"/>
      <c r="F13" s="22">
        <f t="shared" si="0"/>
        <v>-3531.839999999982</v>
      </c>
      <c r="G13" s="2"/>
      <c r="H13" s="20">
        <v>97087.88</v>
      </c>
      <c r="I13" s="23">
        <f t="shared" si="1"/>
        <v>0.36613594327285726</v>
      </c>
      <c r="J13" s="8"/>
      <c r="K13" s="20">
        <v>788.93</v>
      </c>
      <c r="L13" s="21">
        <v>615.77</v>
      </c>
      <c r="M13" s="2"/>
      <c r="N13" s="2"/>
    </row>
    <row r="14" spans="1:14" x14ac:dyDescent="0.2">
      <c r="A14" s="4">
        <v>2013</v>
      </c>
      <c r="B14" s="20">
        <v>81157.59</v>
      </c>
      <c r="C14" s="2"/>
      <c r="D14" s="20">
        <v>-20837.03</v>
      </c>
      <c r="E14" s="20"/>
      <c r="F14" s="22">
        <f t="shared" si="0"/>
        <v>-945.86000000000058</v>
      </c>
      <c r="G14" s="2"/>
      <c r="H14" s="20">
        <v>59374.7</v>
      </c>
      <c r="I14" s="23">
        <f t="shared" si="1"/>
        <v>0.26840237616715823</v>
      </c>
      <c r="J14" s="8"/>
      <c r="K14" s="20">
        <v>53186.81</v>
      </c>
      <c r="L14" s="21">
        <v>46376.09</v>
      </c>
      <c r="M14" s="2"/>
      <c r="N14" s="2"/>
    </row>
    <row r="15" spans="1:14" x14ac:dyDescent="0.2">
      <c r="A15" s="4">
        <v>2012</v>
      </c>
      <c r="B15" s="20">
        <v>73955.759999999995</v>
      </c>
      <c r="C15" s="2"/>
      <c r="D15" s="20">
        <v>-13082.28</v>
      </c>
      <c r="E15" s="20"/>
      <c r="F15" s="22">
        <f t="shared" si="0"/>
        <v>-51.129999999997381</v>
      </c>
      <c r="G15" s="2"/>
      <c r="H15" s="20">
        <v>60822.35</v>
      </c>
      <c r="I15" s="23">
        <f t="shared" si="1"/>
        <v>0.17758468035484998</v>
      </c>
      <c r="J15" s="8"/>
      <c r="K15" s="20">
        <v>80936.62</v>
      </c>
      <c r="L15" s="21">
        <v>69503.89</v>
      </c>
      <c r="M15" s="2"/>
      <c r="N15" s="2"/>
    </row>
    <row r="16" spans="1:14" x14ac:dyDescent="0.2">
      <c r="A16" s="4">
        <v>2011</v>
      </c>
      <c r="B16" s="20">
        <v>60548.03</v>
      </c>
      <c r="C16" s="2"/>
      <c r="D16" s="20">
        <v>-7305.39</v>
      </c>
      <c r="E16" s="20"/>
      <c r="F16" s="22">
        <f t="shared" si="0"/>
        <v>-816</v>
      </c>
      <c r="G16" s="2"/>
      <c r="H16" s="20">
        <v>52426.64</v>
      </c>
      <c r="I16" s="23">
        <f t="shared" si="1"/>
        <v>0.13413136645403656</v>
      </c>
      <c r="J16" s="8"/>
      <c r="K16" s="20">
        <v>56005.21</v>
      </c>
      <c r="L16" s="21">
        <v>50467.92</v>
      </c>
      <c r="M16" s="2"/>
      <c r="N16" s="2"/>
    </row>
    <row r="17" spans="1:16" x14ac:dyDescent="0.2">
      <c r="A17" s="4">
        <v>2010</v>
      </c>
      <c r="B17" s="20">
        <v>59662.47</v>
      </c>
      <c r="C17" s="2"/>
      <c r="D17" s="20">
        <v>-5210.12</v>
      </c>
      <c r="E17" s="20"/>
      <c r="F17" s="22">
        <f t="shared" si="0"/>
        <v>-787.33999999999651</v>
      </c>
      <c r="G17" s="2"/>
      <c r="H17" s="20">
        <v>53665.01</v>
      </c>
      <c r="I17" s="23">
        <f t="shared" si="1"/>
        <v>0.10052315970156778</v>
      </c>
      <c r="J17" s="8"/>
      <c r="K17" s="20">
        <v>50460.2</v>
      </c>
      <c r="L17" s="21">
        <v>45941.120000000003</v>
      </c>
      <c r="M17" s="2"/>
      <c r="N17" s="2"/>
    </row>
    <row r="18" spans="1:16" x14ac:dyDescent="0.2">
      <c r="A18" s="4">
        <v>2009</v>
      </c>
      <c r="B18" s="20">
        <v>51978.36</v>
      </c>
      <c r="C18" s="2"/>
      <c r="D18" s="20">
        <v>-2003.42</v>
      </c>
      <c r="E18" s="20"/>
      <c r="F18" s="22">
        <f t="shared" si="0"/>
        <v>-795.83000000000175</v>
      </c>
      <c r="G18" s="2"/>
      <c r="H18" s="20">
        <v>49179.11</v>
      </c>
      <c r="I18" s="23">
        <f t="shared" si="1"/>
        <v>5.3854142377712577E-2</v>
      </c>
      <c r="J18" s="8"/>
      <c r="K18" s="20">
        <v>48885.4</v>
      </c>
      <c r="L18" s="21">
        <v>44604.95</v>
      </c>
      <c r="M18" s="2"/>
      <c r="N18" s="2"/>
    </row>
    <row r="19" spans="1:16" ht="15" x14ac:dyDescent="0.35">
      <c r="A19" s="4">
        <v>2008</v>
      </c>
      <c r="B19" s="24">
        <v>44203.27</v>
      </c>
      <c r="C19" s="2"/>
      <c r="D19" s="24">
        <v>-3159.15</v>
      </c>
      <c r="E19" s="20"/>
      <c r="F19" s="25">
        <f t="shared" si="0"/>
        <v>-762.94999999999709</v>
      </c>
      <c r="G19" s="2"/>
      <c r="H19" s="37">
        <v>40281.17</v>
      </c>
      <c r="I19" s="23">
        <f t="shared" si="1"/>
        <v>8.8728729797591832E-2</v>
      </c>
      <c r="J19" s="8"/>
      <c r="K19" s="24">
        <v>56134.36</v>
      </c>
      <c r="L19" s="36">
        <v>51722.62</v>
      </c>
      <c r="M19" s="2"/>
      <c r="N19" s="2"/>
    </row>
    <row r="20" spans="1:16" x14ac:dyDescent="0.2">
      <c r="A20" s="2"/>
      <c r="B20" s="27">
        <f>SUM(B10:B19)</f>
        <v>41035720.880000003</v>
      </c>
      <c r="C20" s="2"/>
      <c r="D20" s="27">
        <f>SUM(D10:D19)</f>
        <v>-38887392.369999997</v>
      </c>
      <c r="E20" s="28"/>
      <c r="F20" s="29">
        <f>SUM(F10:F19)</f>
        <v>272025.84000000427</v>
      </c>
      <c r="G20" s="2"/>
      <c r="H20" s="30">
        <f>SUM(H10:H19)</f>
        <v>2420354.35</v>
      </c>
      <c r="I20" s="23"/>
      <c r="J20" s="8"/>
      <c r="K20" s="27">
        <f>SUM(K10:K19)</f>
        <v>346883.57</v>
      </c>
      <c r="L20" s="30">
        <f>SUM(L10:L19)</f>
        <v>309706.06</v>
      </c>
      <c r="M20" s="2"/>
      <c r="N20" s="2"/>
    </row>
    <row r="21" spans="1:16" x14ac:dyDescent="0.2">
      <c r="A21" s="2"/>
      <c r="B21" s="2"/>
      <c r="C21" s="2"/>
      <c r="D21" s="2"/>
      <c r="E21" s="2"/>
      <c r="F21" s="3"/>
      <c r="G21" s="2"/>
      <c r="H21" s="28"/>
      <c r="I21" s="1"/>
      <c r="J21" s="1"/>
      <c r="K21" s="2"/>
      <c r="L21" s="2"/>
      <c r="M21" s="2"/>
      <c r="N21" s="31"/>
    </row>
    <row r="22" spans="1:16" x14ac:dyDescent="0.2">
      <c r="A22" s="2"/>
      <c r="B22" s="32"/>
      <c r="C22" s="2"/>
      <c r="D22" s="2"/>
      <c r="E22" s="2"/>
      <c r="F22" s="3"/>
      <c r="G22" s="2"/>
      <c r="H22" s="32"/>
      <c r="I22" s="1"/>
      <c r="J22" s="1"/>
      <c r="K22" s="2"/>
      <c r="L22" s="31"/>
      <c r="M22" s="2"/>
      <c r="N22" s="2"/>
    </row>
    <row r="23" spans="1:16" x14ac:dyDescent="0.2">
      <c r="A23" s="2"/>
      <c r="B23" s="2"/>
      <c r="C23" s="2"/>
      <c r="D23" s="2"/>
      <c r="E23" s="2"/>
      <c r="F23" s="33"/>
      <c r="G23" s="2"/>
      <c r="H23" s="2"/>
      <c r="I23" s="1"/>
      <c r="J23" s="1"/>
      <c r="K23" s="2"/>
      <c r="L23" s="31"/>
      <c r="M23" s="2"/>
      <c r="N23" s="31"/>
      <c r="P23" s="34"/>
    </row>
    <row r="24" spans="1:16" x14ac:dyDescent="0.2">
      <c r="A24" s="2" t="s">
        <v>35</v>
      </c>
      <c r="B24" s="2"/>
      <c r="C24" s="28"/>
      <c r="D24" s="28"/>
      <c r="E24" s="28"/>
      <c r="F24" s="35"/>
      <c r="G24" s="2"/>
      <c r="H24" s="2"/>
      <c r="I24" s="1"/>
      <c r="J24" s="1"/>
      <c r="K24" s="2"/>
      <c r="L24" s="31"/>
      <c r="M24" s="2"/>
      <c r="N24" s="2"/>
    </row>
    <row r="25" spans="1:16" x14ac:dyDescent="0.2">
      <c r="A25" s="2" t="s">
        <v>13</v>
      </c>
      <c r="B25" s="2"/>
      <c r="C25" s="2"/>
      <c r="D25" s="31"/>
      <c r="E25" s="31"/>
      <c r="F25" s="33"/>
      <c r="G25" s="2"/>
      <c r="H25" s="2"/>
      <c r="I25" s="1"/>
      <c r="J25" s="1"/>
      <c r="K25" s="2"/>
      <c r="L25" s="31"/>
      <c r="M25" s="2"/>
      <c r="N25" s="2"/>
    </row>
    <row r="26" spans="1:16" x14ac:dyDescent="0.2">
      <c r="A26" s="2"/>
      <c r="B26" s="2"/>
      <c r="C26" s="2"/>
      <c r="D26" s="31"/>
      <c r="E26" s="31"/>
      <c r="F26" s="33"/>
      <c r="G26" s="2"/>
      <c r="H26" s="2"/>
      <c r="I26" s="1"/>
      <c r="J26" s="1"/>
      <c r="K26" s="2"/>
      <c r="L26" s="2"/>
      <c r="M26" s="2"/>
      <c r="N26" s="2"/>
    </row>
    <row r="27" spans="1:16" x14ac:dyDescent="0.2">
      <c r="A27" s="2"/>
      <c r="B27" s="2"/>
      <c r="C27" s="2"/>
      <c r="D27" s="31"/>
      <c r="E27" s="31"/>
      <c r="F27" s="33"/>
      <c r="G27" s="2"/>
      <c r="H27" s="2"/>
      <c r="I27" s="1"/>
      <c r="J27" s="1"/>
      <c r="K27" s="2"/>
      <c r="L27" s="2"/>
      <c r="M27" s="2"/>
      <c r="N27" s="2"/>
    </row>
    <row r="28" spans="1:16" x14ac:dyDescent="0.2">
      <c r="A28" s="2"/>
      <c r="B28" s="2"/>
      <c r="C28" s="2"/>
      <c r="D28" s="31"/>
      <c r="E28" s="2"/>
      <c r="F28" s="33"/>
      <c r="G28" s="2"/>
      <c r="H28" s="2"/>
      <c r="I28" s="1"/>
      <c r="J28" s="1"/>
      <c r="K28" s="2"/>
      <c r="L28" s="2"/>
      <c r="M28" s="2"/>
      <c r="N28" s="2"/>
    </row>
    <row r="29" spans="1:16" x14ac:dyDescent="0.2">
      <c r="A29" s="2"/>
      <c r="B29" s="2"/>
      <c r="C29" s="2"/>
      <c r="D29" s="2"/>
      <c r="E29" s="2"/>
      <c r="F29" s="3"/>
      <c r="G29" s="2"/>
      <c r="H29" s="2"/>
      <c r="I29" s="1"/>
      <c r="J29" s="1"/>
      <c r="K29" s="2"/>
      <c r="L29" s="2"/>
      <c r="M29" s="2"/>
      <c r="N29" s="2"/>
    </row>
  </sheetData>
  <mergeCells count="4">
    <mergeCell ref="A1:I1"/>
    <mergeCell ref="A2:I2"/>
    <mergeCell ref="A3:I3"/>
    <mergeCell ref="D5:F5"/>
  </mergeCells>
  <pageMargins left="0.75" right="0.75" top="1" bottom="1" header="0.5" footer="0.5"/>
  <pageSetup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F10" sqref="F10"/>
    </sheetView>
  </sheetViews>
  <sheetFormatPr defaultRowHeight="12.75" x14ac:dyDescent="0.2"/>
  <cols>
    <col min="1" max="1" width="9.5703125" customWidth="1"/>
    <col min="2" max="2" width="16" bestFit="1" customWidth="1"/>
    <col min="3" max="3" width="3.28515625" customWidth="1"/>
    <col min="4" max="4" width="14.140625" bestFit="1" customWidth="1"/>
    <col min="5" max="5" width="3.42578125" customWidth="1"/>
    <col min="6" max="6" width="16.140625" bestFit="1" customWidth="1"/>
    <col min="7" max="7" width="2.7109375" customWidth="1"/>
    <col min="8" max="8" width="12.42578125" bestFit="1" customWidth="1"/>
    <col min="9" max="9" width="17.42578125" bestFit="1" customWidth="1"/>
    <col min="10" max="10" width="7.140625" customWidth="1"/>
    <col min="11" max="11" width="19.5703125" customWidth="1"/>
    <col min="12" max="12" width="19.42578125" customWidth="1"/>
  </cols>
  <sheetData>
    <row r="1" spans="1:12" ht="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  <c r="J1" s="1"/>
      <c r="K1" s="2"/>
      <c r="L1" s="2"/>
    </row>
    <row r="2" spans="1:12" ht="15" x14ac:dyDescent="0.25">
      <c r="A2" s="38" t="s">
        <v>14</v>
      </c>
      <c r="B2" s="39"/>
      <c r="C2" s="39"/>
      <c r="D2" s="39"/>
      <c r="E2" s="39"/>
      <c r="F2" s="39"/>
      <c r="G2" s="39"/>
      <c r="H2" s="39"/>
      <c r="I2" s="40"/>
      <c r="J2" s="1"/>
      <c r="K2" s="2"/>
      <c r="L2" s="2"/>
    </row>
    <row r="3" spans="1:12" ht="15" x14ac:dyDescent="0.25">
      <c r="A3" s="38" t="s">
        <v>38</v>
      </c>
      <c r="B3" s="39"/>
      <c r="C3" s="39"/>
      <c r="D3" s="39"/>
      <c r="E3" s="39"/>
      <c r="F3" s="39"/>
      <c r="G3" s="39"/>
      <c r="H3" s="39"/>
      <c r="I3" s="40"/>
      <c r="J3" s="1"/>
      <c r="K3" s="2"/>
      <c r="L3" s="2"/>
    </row>
    <row r="4" spans="1:12" x14ac:dyDescent="0.2">
      <c r="A4" s="2"/>
      <c r="B4" s="2"/>
      <c r="C4" s="2"/>
      <c r="D4" s="2"/>
      <c r="E4" s="2"/>
      <c r="F4" s="3"/>
      <c r="G4" s="2"/>
      <c r="H4" s="2"/>
      <c r="I4" s="1"/>
      <c r="J4" s="1"/>
      <c r="K4" s="2"/>
      <c r="L4" s="2"/>
    </row>
    <row r="5" spans="1:12" x14ac:dyDescent="0.2">
      <c r="A5" s="2"/>
      <c r="B5" s="4"/>
      <c r="C5" s="2"/>
      <c r="D5" s="41"/>
      <c r="E5" s="41"/>
      <c r="F5" s="41"/>
      <c r="G5" s="2"/>
      <c r="H5" s="2"/>
      <c r="I5" s="1"/>
      <c r="J5" s="1"/>
      <c r="K5" s="2"/>
      <c r="L5" s="2"/>
    </row>
    <row r="6" spans="1:12" x14ac:dyDescent="0.2">
      <c r="A6" s="5" t="s">
        <v>1</v>
      </c>
      <c r="B6" s="5" t="s">
        <v>2</v>
      </c>
      <c r="C6" s="6"/>
      <c r="D6" s="6"/>
      <c r="E6" s="6"/>
      <c r="F6" s="7" t="s">
        <v>3</v>
      </c>
      <c r="G6" s="6"/>
      <c r="H6" s="5" t="s">
        <v>2</v>
      </c>
      <c r="I6" s="5" t="s">
        <v>4</v>
      </c>
      <c r="J6" s="8"/>
      <c r="K6" s="5" t="s">
        <v>5</v>
      </c>
      <c r="L6" s="5" t="s">
        <v>5</v>
      </c>
    </row>
    <row r="7" spans="1:12" x14ac:dyDescent="0.2">
      <c r="A7" s="5" t="s">
        <v>6</v>
      </c>
      <c r="B7" s="5" t="s">
        <v>7</v>
      </c>
      <c r="C7" s="6"/>
      <c r="D7" s="5" t="s">
        <v>8</v>
      </c>
      <c r="E7" s="6"/>
      <c r="F7" s="7" t="s">
        <v>9</v>
      </c>
      <c r="G7" s="6"/>
      <c r="H7" s="5" t="s">
        <v>7</v>
      </c>
      <c r="I7" s="5" t="s">
        <v>10</v>
      </c>
      <c r="J7" s="8"/>
      <c r="K7" s="5" t="s">
        <v>7</v>
      </c>
      <c r="L7" s="5" t="s">
        <v>7</v>
      </c>
    </row>
    <row r="8" spans="1:12" x14ac:dyDescent="0.2">
      <c r="A8" s="9"/>
      <c r="B8" s="9" t="s">
        <v>16</v>
      </c>
      <c r="C8" s="10"/>
      <c r="D8" s="10"/>
      <c r="E8" s="10"/>
      <c r="F8" s="11"/>
      <c r="G8" s="10"/>
      <c r="H8" s="9" t="s">
        <v>11</v>
      </c>
      <c r="I8" s="12" t="s">
        <v>12</v>
      </c>
      <c r="J8" s="8"/>
      <c r="K8" s="9" t="s">
        <v>16</v>
      </c>
      <c r="L8" s="9" t="s">
        <v>39</v>
      </c>
    </row>
    <row r="9" spans="1:12" x14ac:dyDescent="0.2">
      <c r="A9" s="5"/>
      <c r="B9" s="5"/>
      <c r="C9" s="6"/>
      <c r="D9" s="6"/>
      <c r="E9" s="6"/>
      <c r="F9" s="13"/>
      <c r="G9" s="6"/>
      <c r="H9" s="5"/>
      <c r="I9" s="14"/>
      <c r="J9" s="8"/>
      <c r="K9" s="5"/>
      <c r="L9" s="5"/>
    </row>
    <row r="10" spans="1:12" x14ac:dyDescent="0.2">
      <c r="A10" s="15" t="s">
        <v>20</v>
      </c>
      <c r="B10" s="16">
        <f>8370.5+39099067.37</f>
        <v>39107437.869999997</v>
      </c>
      <c r="C10" s="17"/>
      <c r="D10" s="16">
        <v>-38089714.549999997</v>
      </c>
      <c r="E10" s="16"/>
      <c r="F10" s="18">
        <f t="shared" ref="F10:F19" si="0">+H10-(B10+D10)</f>
        <v>276495.1799999997</v>
      </c>
      <c r="G10" s="17"/>
      <c r="H10" s="16">
        <v>1294218.5</v>
      </c>
      <c r="I10" s="19">
        <f t="shared" ref="I10:I19" si="1">100%-(H10/B10)</f>
        <v>0.96690607796137884</v>
      </c>
      <c r="J10" s="8"/>
      <c r="K10" s="20">
        <v>220.26</v>
      </c>
      <c r="L10" s="21">
        <v>227.46</v>
      </c>
    </row>
    <row r="11" spans="1:12" x14ac:dyDescent="0.2">
      <c r="A11" s="4">
        <v>2016</v>
      </c>
      <c r="B11" s="20">
        <v>1098865.27</v>
      </c>
      <c r="C11" s="2"/>
      <c r="D11" s="20">
        <v>-782114.44</v>
      </c>
      <c r="E11" s="20"/>
      <c r="F11" s="22">
        <f t="shared" si="0"/>
        <v>4444.0699999999488</v>
      </c>
      <c r="G11" s="2"/>
      <c r="H11" s="20">
        <v>321194.90000000002</v>
      </c>
      <c r="I11" s="23">
        <f t="shared" si="1"/>
        <v>0.70770311086453752</v>
      </c>
      <c r="J11" s="8"/>
      <c r="K11" s="20">
        <v>158.44</v>
      </c>
      <c r="L11" s="21">
        <v>158.44</v>
      </c>
    </row>
    <row r="12" spans="1:12" x14ac:dyDescent="0.2">
      <c r="A12" s="4">
        <v>2015</v>
      </c>
      <c r="B12" s="20">
        <v>304743.96000000002</v>
      </c>
      <c r="C12" s="2"/>
      <c r="D12" s="20">
        <v>-153589.66</v>
      </c>
      <c r="E12" s="20"/>
      <c r="F12" s="22">
        <f t="shared" si="0"/>
        <v>-1115.0600000000268</v>
      </c>
      <c r="G12" s="2"/>
      <c r="H12" s="20">
        <v>150039.24</v>
      </c>
      <c r="I12" s="23">
        <f t="shared" si="1"/>
        <v>0.50765475384647496</v>
      </c>
      <c r="J12" s="8"/>
      <c r="K12" s="20">
        <v>107.34</v>
      </c>
      <c r="L12" s="21">
        <v>95</v>
      </c>
    </row>
    <row r="13" spans="1:12" x14ac:dyDescent="0.2">
      <c r="A13" s="4">
        <v>2014</v>
      </c>
      <c r="B13" s="20">
        <v>153168.29999999999</v>
      </c>
      <c r="C13" s="2"/>
      <c r="D13" s="20">
        <v>-53745.02</v>
      </c>
      <c r="E13" s="20"/>
      <c r="F13" s="22">
        <f t="shared" si="0"/>
        <v>-3579.9700000000012</v>
      </c>
      <c r="G13" s="2"/>
      <c r="H13" s="20">
        <v>95843.31</v>
      </c>
      <c r="I13" s="23">
        <f t="shared" si="1"/>
        <v>0.37426144966027564</v>
      </c>
      <c r="J13" s="8"/>
      <c r="K13" s="20">
        <v>788.93</v>
      </c>
      <c r="L13" s="21">
        <v>615.77</v>
      </c>
    </row>
    <row r="14" spans="1:12" x14ac:dyDescent="0.2">
      <c r="A14" s="4">
        <v>2013</v>
      </c>
      <c r="B14" s="20">
        <v>81157.59</v>
      </c>
      <c r="C14" s="2"/>
      <c r="D14" s="20">
        <v>-21382.7</v>
      </c>
      <c r="E14" s="20"/>
      <c r="F14" s="22">
        <f t="shared" si="0"/>
        <v>-983.41999999999825</v>
      </c>
      <c r="G14" s="2"/>
      <c r="H14" s="20">
        <v>58791.47</v>
      </c>
      <c r="I14" s="23">
        <f t="shared" si="1"/>
        <v>0.27558876501877394</v>
      </c>
      <c r="J14" s="8"/>
      <c r="K14" s="20">
        <v>53186.81</v>
      </c>
      <c r="L14" s="21">
        <v>45188.46</v>
      </c>
    </row>
    <row r="15" spans="1:12" x14ac:dyDescent="0.2">
      <c r="A15" s="4">
        <v>2012</v>
      </c>
      <c r="B15" s="20">
        <v>73955.759999999995</v>
      </c>
      <c r="C15" s="2"/>
      <c r="D15" s="20">
        <v>-13467.26</v>
      </c>
      <c r="E15" s="20"/>
      <c r="F15" s="22">
        <f t="shared" si="0"/>
        <v>-51.129999999990105</v>
      </c>
      <c r="G15" s="2"/>
      <c r="H15" s="20">
        <v>60437.37</v>
      </c>
      <c r="I15" s="23">
        <f t="shared" si="1"/>
        <v>0.18279022485875329</v>
      </c>
      <c r="J15" s="8"/>
      <c r="K15" s="20">
        <v>80936.62</v>
      </c>
      <c r="L15" s="21">
        <v>68017.929999999993</v>
      </c>
    </row>
    <row r="16" spans="1:12" x14ac:dyDescent="0.2">
      <c r="A16" s="4">
        <v>2011</v>
      </c>
      <c r="B16" s="20">
        <v>60548.03</v>
      </c>
      <c r="C16" s="2"/>
      <c r="D16" s="20">
        <v>-7548.99</v>
      </c>
      <c r="E16" s="20"/>
      <c r="F16" s="22">
        <f t="shared" si="0"/>
        <v>-816</v>
      </c>
      <c r="G16" s="2"/>
      <c r="H16" s="20">
        <v>52183.040000000001</v>
      </c>
      <c r="I16" s="23">
        <f t="shared" si="1"/>
        <v>0.13815461873821488</v>
      </c>
      <c r="J16" s="8"/>
      <c r="K16" s="20">
        <v>56005.21</v>
      </c>
      <c r="L16" s="21">
        <v>49979.55</v>
      </c>
    </row>
    <row r="17" spans="1:12" x14ac:dyDescent="0.2">
      <c r="A17" s="4">
        <v>2010</v>
      </c>
      <c r="B17" s="20">
        <v>59662.47</v>
      </c>
      <c r="C17" s="2"/>
      <c r="D17" s="20">
        <v>-5419.99</v>
      </c>
      <c r="E17" s="20"/>
      <c r="F17" s="22">
        <f t="shared" si="0"/>
        <v>-787.34000000000378</v>
      </c>
      <c r="G17" s="2"/>
      <c r="H17" s="20">
        <v>53455.14</v>
      </c>
      <c r="I17" s="23">
        <f t="shared" si="1"/>
        <v>0.10404078141585493</v>
      </c>
      <c r="J17" s="8"/>
      <c r="K17" s="20">
        <v>50460.2</v>
      </c>
      <c r="L17" s="21">
        <v>45038.43</v>
      </c>
    </row>
    <row r="18" spans="1:12" x14ac:dyDescent="0.2">
      <c r="A18" s="4">
        <v>2009</v>
      </c>
      <c r="B18" s="20">
        <v>51978.36</v>
      </c>
      <c r="C18" s="2"/>
      <c r="D18" s="20">
        <v>-2079.65</v>
      </c>
      <c r="E18" s="20"/>
      <c r="F18" s="22">
        <f t="shared" si="0"/>
        <v>-795.83000000000175</v>
      </c>
      <c r="G18" s="2"/>
      <c r="H18" s="20">
        <v>49102.879999999997</v>
      </c>
      <c r="I18" s="23">
        <f t="shared" si="1"/>
        <v>5.5320714235693513E-2</v>
      </c>
      <c r="J18" s="8"/>
      <c r="K18" s="20">
        <v>48885.4</v>
      </c>
      <c r="L18" s="21">
        <v>44028.79</v>
      </c>
    </row>
    <row r="19" spans="1:12" ht="15" x14ac:dyDescent="0.35">
      <c r="A19" s="4">
        <v>2008</v>
      </c>
      <c r="B19" s="24">
        <v>44203.27</v>
      </c>
      <c r="C19" s="2"/>
      <c r="D19" s="24">
        <v>-3269.66</v>
      </c>
      <c r="E19" s="20"/>
      <c r="F19" s="25">
        <f t="shared" si="0"/>
        <v>-762.94999999999709</v>
      </c>
      <c r="G19" s="2"/>
      <c r="H19" s="37">
        <v>40170.660000000003</v>
      </c>
      <c r="I19" s="23">
        <f t="shared" si="1"/>
        <v>9.1228771084130078E-2</v>
      </c>
      <c r="J19" s="8"/>
      <c r="K19" s="24">
        <v>56134.36</v>
      </c>
      <c r="L19" s="36">
        <v>51276.39</v>
      </c>
    </row>
    <row r="20" spans="1:12" x14ac:dyDescent="0.2">
      <c r="A20" s="2"/>
      <c r="B20" s="27">
        <f>SUM(B10:B19)</f>
        <v>41035720.880000003</v>
      </c>
      <c r="C20" s="2"/>
      <c r="D20" s="27">
        <f>SUM(D10:D19)</f>
        <v>-39132331.919999994</v>
      </c>
      <c r="E20" s="28"/>
      <c r="F20" s="29">
        <f>SUM(F10:F19)</f>
        <v>272047.54999999958</v>
      </c>
      <c r="G20" s="2"/>
      <c r="H20" s="30">
        <f>SUM(H10:H19)</f>
        <v>2175436.5100000002</v>
      </c>
      <c r="I20" s="23"/>
      <c r="J20" s="8"/>
      <c r="K20" s="27">
        <f>SUM(K10:K19)</f>
        <v>346883.57</v>
      </c>
      <c r="L20" s="30">
        <f>SUM(L10:L19)</f>
        <v>304626.21999999997</v>
      </c>
    </row>
    <row r="21" spans="1:12" x14ac:dyDescent="0.2">
      <c r="A21" s="2"/>
      <c r="B21" s="2"/>
      <c r="C21" s="2"/>
      <c r="D21" s="2"/>
      <c r="E21" s="2"/>
      <c r="F21" s="3"/>
      <c r="G21" s="2"/>
      <c r="H21" s="28"/>
      <c r="I21" s="1"/>
      <c r="J21" s="1"/>
      <c r="K21" s="2"/>
      <c r="L21" s="2"/>
    </row>
    <row r="22" spans="1:12" x14ac:dyDescent="0.2">
      <c r="A22" s="2"/>
      <c r="B22" s="32"/>
      <c r="C22" s="2"/>
      <c r="D22" s="2"/>
      <c r="E22" s="2"/>
      <c r="F22" s="3"/>
      <c r="G22" s="2"/>
      <c r="H22" s="32"/>
      <c r="I22" s="1"/>
      <c r="J22" s="1"/>
      <c r="K22" s="2"/>
      <c r="L22" s="31"/>
    </row>
    <row r="23" spans="1:12" x14ac:dyDescent="0.2">
      <c r="A23" s="2"/>
      <c r="B23" s="2"/>
      <c r="C23" s="2"/>
      <c r="D23" s="2"/>
      <c r="E23" s="2"/>
      <c r="F23" s="33"/>
      <c r="G23" s="2"/>
      <c r="H23" s="2"/>
      <c r="I23" s="1"/>
      <c r="J23" s="1"/>
      <c r="K23" s="2"/>
      <c r="L23" s="31"/>
    </row>
    <row r="24" spans="1:12" x14ac:dyDescent="0.2">
      <c r="A24" s="2" t="s">
        <v>35</v>
      </c>
      <c r="B24" s="2"/>
      <c r="C24" s="28"/>
      <c r="D24" s="28"/>
      <c r="E24" s="28"/>
      <c r="F24" s="35"/>
      <c r="G24" s="2"/>
      <c r="H24" s="2"/>
      <c r="I24" s="1"/>
      <c r="J24" s="1"/>
      <c r="K24" s="2"/>
      <c r="L24" s="31"/>
    </row>
    <row r="25" spans="1:12" x14ac:dyDescent="0.2">
      <c r="A25" s="2" t="s">
        <v>13</v>
      </c>
      <c r="B25" s="2"/>
      <c r="C25" s="2"/>
      <c r="D25" s="31"/>
      <c r="E25" s="31"/>
      <c r="F25" s="33"/>
      <c r="G25" s="2"/>
      <c r="H25" s="2"/>
      <c r="I25" s="1"/>
      <c r="J25" s="1"/>
      <c r="K25" s="2"/>
      <c r="L25" s="31"/>
    </row>
  </sheetData>
  <mergeCells count="4">
    <mergeCell ref="A1:I1"/>
    <mergeCell ref="A2:I2"/>
    <mergeCell ref="A3:I3"/>
    <mergeCell ref="D5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selection activeCell="I31" sqref="I31"/>
    </sheetView>
  </sheetViews>
  <sheetFormatPr defaultRowHeight="12.75" x14ac:dyDescent="0.2"/>
  <cols>
    <col min="2" max="2" width="16" bestFit="1" customWidth="1"/>
    <col min="3" max="3" width="3.28515625" customWidth="1"/>
    <col min="4" max="4" width="14.140625" bestFit="1" customWidth="1"/>
    <col min="5" max="5" width="3.140625" customWidth="1"/>
    <col min="6" max="6" width="16.140625" bestFit="1" customWidth="1"/>
    <col min="7" max="7" width="3.28515625" customWidth="1"/>
    <col min="8" max="8" width="12.42578125" bestFit="1" customWidth="1"/>
    <col min="9" max="9" width="17.42578125" bestFit="1" customWidth="1"/>
    <col min="10" max="10" width="6.7109375" customWidth="1"/>
    <col min="11" max="11" width="18.85546875" customWidth="1"/>
    <col min="12" max="12" width="21.5703125" customWidth="1"/>
    <col min="13" max="13" width="3.140625" customWidth="1"/>
    <col min="14" max="14" width="13.140625" bestFit="1" customWidth="1"/>
    <col min="15" max="15" width="3.5703125" customWidth="1"/>
    <col min="16" max="16" width="11.28515625" bestFit="1" customWidth="1"/>
    <col min="17" max="17" width="4.140625" customWidth="1"/>
    <col min="18" max="18" width="13.5703125" bestFit="1" customWidth="1"/>
    <col min="20" max="20" width="12.28515625" bestFit="1" customWidth="1"/>
    <col min="21" max="21" width="12.42578125" bestFit="1" customWidth="1"/>
  </cols>
  <sheetData>
    <row r="1" spans="1:14" ht="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  <c r="J1" s="1"/>
      <c r="K1" s="2"/>
      <c r="L1" s="2"/>
      <c r="M1" s="2"/>
      <c r="N1" s="2"/>
    </row>
    <row r="2" spans="1:14" ht="15" x14ac:dyDescent="0.25">
      <c r="A2" s="38" t="s">
        <v>14</v>
      </c>
      <c r="B2" s="39"/>
      <c r="C2" s="39"/>
      <c r="D2" s="39"/>
      <c r="E2" s="39"/>
      <c r="F2" s="39"/>
      <c r="G2" s="39"/>
      <c r="H2" s="39"/>
      <c r="I2" s="40"/>
      <c r="J2" s="1"/>
      <c r="K2" s="2"/>
      <c r="L2" s="2"/>
      <c r="M2" s="2"/>
      <c r="N2" s="2"/>
    </row>
    <row r="3" spans="1:14" ht="15" x14ac:dyDescent="0.25">
      <c r="A3" s="38" t="s">
        <v>40</v>
      </c>
      <c r="B3" s="39"/>
      <c r="C3" s="39"/>
      <c r="D3" s="39"/>
      <c r="E3" s="39"/>
      <c r="F3" s="39"/>
      <c r="G3" s="39"/>
      <c r="H3" s="39"/>
      <c r="I3" s="40"/>
      <c r="J3" s="1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3"/>
      <c r="G4" s="2"/>
      <c r="H4" s="2"/>
      <c r="I4" s="1"/>
      <c r="J4" s="1"/>
      <c r="K4" s="2"/>
      <c r="L4" s="2"/>
      <c r="M4" s="2"/>
      <c r="N4" s="2"/>
    </row>
    <row r="5" spans="1:14" x14ac:dyDescent="0.2">
      <c r="A5" s="2"/>
      <c r="B5" s="4"/>
      <c r="C5" s="2"/>
      <c r="D5" s="41"/>
      <c r="E5" s="41"/>
      <c r="F5" s="41"/>
      <c r="G5" s="2"/>
      <c r="H5" s="2"/>
      <c r="I5" s="1"/>
      <c r="J5" s="1"/>
      <c r="K5" s="2"/>
      <c r="L5" s="2"/>
      <c r="M5" s="2"/>
      <c r="N5" s="2"/>
    </row>
    <row r="6" spans="1:14" x14ac:dyDescent="0.2">
      <c r="A6" s="5" t="s">
        <v>1</v>
      </c>
      <c r="B6" s="5" t="s">
        <v>2</v>
      </c>
      <c r="C6" s="6"/>
      <c r="D6" s="6"/>
      <c r="E6" s="6"/>
      <c r="F6" s="7" t="s">
        <v>3</v>
      </c>
      <c r="G6" s="6"/>
      <c r="H6" s="5" t="s">
        <v>2</v>
      </c>
      <c r="I6" s="5" t="s">
        <v>4</v>
      </c>
      <c r="J6" s="8"/>
      <c r="K6" s="5" t="s">
        <v>5</v>
      </c>
      <c r="L6" s="5" t="s">
        <v>5</v>
      </c>
      <c r="M6" s="2"/>
      <c r="N6" s="2"/>
    </row>
    <row r="7" spans="1:14" x14ac:dyDescent="0.2">
      <c r="A7" s="5" t="s">
        <v>6</v>
      </c>
      <c r="B7" s="5" t="s">
        <v>7</v>
      </c>
      <c r="C7" s="6"/>
      <c r="D7" s="5" t="s">
        <v>8</v>
      </c>
      <c r="E7" s="6"/>
      <c r="F7" s="7" t="s">
        <v>9</v>
      </c>
      <c r="G7" s="6"/>
      <c r="H7" s="5" t="s">
        <v>7</v>
      </c>
      <c r="I7" s="5" t="s">
        <v>10</v>
      </c>
      <c r="J7" s="8"/>
      <c r="K7" s="5" t="s">
        <v>7</v>
      </c>
      <c r="L7" s="5" t="s">
        <v>7</v>
      </c>
      <c r="M7" s="2"/>
      <c r="N7" s="2"/>
    </row>
    <row r="8" spans="1:14" x14ac:dyDescent="0.2">
      <c r="A8" s="9"/>
      <c r="B8" s="9" t="s">
        <v>16</v>
      </c>
      <c r="C8" s="10"/>
      <c r="D8" s="10"/>
      <c r="E8" s="10"/>
      <c r="F8" s="11"/>
      <c r="G8" s="10"/>
      <c r="H8" s="9" t="s">
        <v>11</v>
      </c>
      <c r="I8" s="12" t="s">
        <v>12</v>
      </c>
      <c r="J8" s="8"/>
      <c r="K8" s="9" t="s">
        <v>16</v>
      </c>
      <c r="L8" s="9" t="s">
        <v>41</v>
      </c>
      <c r="M8" s="2"/>
      <c r="N8" s="2"/>
    </row>
    <row r="9" spans="1:14" x14ac:dyDescent="0.2">
      <c r="A9" s="5"/>
      <c r="B9" s="5"/>
      <c r="C9" s="6"/>
      <c r="D9" s="6"/>
      <c r="E9" s="6"/>
      <c r="F9" s="13"/>
      <c r="G9" s="6"/>
      <c r="H9" s="5"/>
      <c r="I9" s="14"/>
      <c r="J9" s="8"/>
      <c r="K9" s="5"/>
      <c r="L9" s="5"/>
      <c r="M9" s="2"/>
      <c r="N9" s="2"/>
    </row>
    <row r="10" spans="1:14" x14ac:dyDescent="0.2">
      <c r="A10" s="15" t="s">
        <v>20</v>
      </c>
      <c r="B10" s="16"/>
      <c r="C10" s="17"/>
      <c r="D10" s="16"/>
      <c r="E10" s="16"/>
      <c r="F10" s="18">
        <f t="shared" ref="F10:F19" si="0">+H10-(B10+D10)</f>
        <v>0</v>
      </c>
      <c r="G10" s="17"/>
      <c r="H10" s="16"/>
      <c r="I10" s="19" t="e">
        <f t="shared" ref="I10:I19" si="1">100%-(H10/B10)</f>
        <v>#DIV/0!</v>
      </c>
      <c r="J10" s="8"/>
      <c r="K10" s="20"/>
      <c r="L10" s="21"/>
      <c r="M10" s="2"/>
      <c r="N10" s="2"/>
    </row>
    <row r="11" spans="1:14" x14ac:dyDescent="0.2">
      <c r="A11" s="4">
        <v>2016</v>
      </c>
      <c r="B11" s="20"/>
      <c r="C11" s="2"/>
      <c r="D11" s="20"/>
      <c r="E11" s="20"/>
      <c r="F11" s="22">
        <f t="shared" si="0"/>
        <v>0</v>
      </c>
      <c r="G11" s="2"/>
      <c r="H11" s="20"/>
      <c r="I11" s="23" t="e">
        <f t="shared" si="1"/>
        <v>#DIV/0!</v>
      </c>
      <c r="J11" s="8"/>
      <c r="K11" s="20"/>
      <c r="L11" s="21"/>
      <c r="M11" s="2"/>
      <c r="N11" s="2"/>
    </row>
    <row r="12" spans="1:14" x14ac:dyDescent="0.2">
      <c r="A12" s="4">
        <v>2015</v>
      </c>
      <c r="B12" s="20"/>
      <c r="C12" s="2"/>
      <c r="D12" s="20"/>
      <c r="E12" s="20"/>
      <c r="F12" s="22">
        <f t="shared" si="0"/>
        <v>0</v>
      </c>
      <c r="G12" s="2"/>
      <c r="H12" s="20"/>
      <c r="I12" s="23" t="e">
        <f t="shared" si="1"/>
        <v>#DIV/0!</v>
      </c>
      <c r="J12" s="8"/>
      <c r="K12" s="20"/>
      <c r="L12" s="21"/>
      <c r="M12" s="2"/>
      <c r="N12" s="2"/>
    </row>
    <row r="13" spans="1:14" x14ac:dyDescent="0.2">
      <c r="A13" s="4">
        <v>2014</v>
      </c>
      <c r="B13" s="20"/>
      <c r="C13" s="2"/>
      <c r="D13" s="20"/>
      <c r="E13" s="20"/>
      <c r="F13" s="22">
        <f t="shared" si="0"/>
        <v>0</v>
      </c>
      <c r="G13" s="2"/>
      <c r="H13" s="20"/>
      <c r="I13" s="23" t="e">
        <f t="shared" si="1"/>
        <v>#DIV/0!</v>
      </c>
      <c r="J13" s="8"/>
      <c r="K13" s="20"/>
      <c r="L13" s="21"/>
      <c r="M13" s="2"/>
      <c r="N13" s="2"/>
    </row>
    <row r="14" spans="1:14" x14ac:dyDescent="0.2">
      <c r="A14" s="4">
        <v>2013</v>
      </c>
      <c r="B14" s="20"/>
      <c r="C14" s="2"/>
      <c r="D14" s="20"/>
      <c r="E14" s="20"/>
      <c r="F14" s="22">
        <f t="shared" si="0"/>
        <v>0</v>
      </c>
      <c r="G14" s="2"/>
      <c r="H14" s="20"/>
      <c r="I14" s="23" t="e">
        <f t="shared" si="1"/>
        <v>#DIV/0!</v>
      </c>
      <c r="J14" s="8"/>
      <c r="K14" s="20"/>
      <c r="L14" s="21"/>
      <c r="M14" s="2"/>
      <c r="N14" s="2"/>
    </row>
    <row r="15" spans="1:14" x14ac:dyDescent="0.2">
      <c r="A15" s="4">
        <v>2012</v>
      </c>
      <c r="B15" s="20"/>
      <c r="C15" s="2"/>
      <c r="D15" s="20"/>
      <c r="E15" s="20"/>
      <c r="F15" s="22">
        <f t="shared" si="0"/>
        <v>0</v>
      </c>
      <c r="G15" s="2"/>
      <c r="H15" s="20"/>
      <c r="I15" s="23" t="e">
        <f t="shared" si="1"/>
        <v>#DIV/0!</v>
      </c>
      <c r="J15" s="8"/>
      <c r="K15" s="20"/>
      <c r="L15" s="21"/>
      <c r="M15" s="2"/>
      <c r="N15" s="2"/>
    </row>
    <row r="16" spans="1:14" x14ac:dyDescent="0.2">
      <c r="A16" s="4">
        <v>2011</v>
      </c>
      <c r="B16" s="20"/>
      <c r="C16" s="2"/>
      <c r="D16" s="20"/>
      <c r="E16" s="20"/>
      <c r="F16" s="22">
        <f t="shared" si="0"/>
        <v>0</v>
      </c>
      <c r="G16" s="2"/>
      <c r="H16" s="20"/>
      <c r="I16" s="23" t="e">
        <f t="shared" si="1"/>
        <v>#DIV/0!</v>
      </c>
      <c r="J16" s="8"/>
      <c r="K16" s="20"/>
      <c r="L16" s="21"/>
      <c r="M16" s="2"/>
      <c r="N16" s="2"/>
    </row>
    <row r="17" spans="1:16" x14ac:dyDescent="0.2">
      <c r="A17" s="4">
        <v>2010</v>
      </c>
      <c r="B17" s="20"/>
      <c r="C17" s="2"/>
      <c r="D17" s="20"/>
      <c r="E17" s="20"/>
      <c r="F17" s="22">
        <f t="shared" si="0"/>
        <v>0</v>
      </c>
      <c r="G17" s="2"/>
      <c r="H17" s="20"/>
      <c r="I17" s="23" t="e">
        <f t="shared" si="1"/>
        <v>#DIV/0!</v>
      </c>
      <c r="J17" s="8"/>
      <c r="K17" s="20"/>
      <c r="L17" s="21"/>
      <c r="M17" s="2"/>
      <c r="N17" s="2"/>
    </row>
    <row r="18" spans="1:16" x14ac:dyDescent="0.2">
      <c r="A18" s="4">
        <v>2009</v>
      </c>
      <c r="B18" s="20"/>
      <c r="C18" s="2"/>
      <c r="D18" s="20"/>
      <c r="E18" s="20"/>
      <c r="F18" s="22">
        <f t="shared" si="0"/>
        <v>0</v>
      </c>
      <c r="G18" s="2"/>
      <c r="H18" s="20"/>
      <c r="I18" s="23" t="e">
        <f t="shared" si="1"/>
        <v>#DIV/0!</v>
      </c>
      <c r="J18" s="8"/>
      <c r="K18" s="20"/>
      <c r="L18" s="21"/>
      <c r="M18" s="2"/>
      <c r="N18" s="2"/>
    </row>
    <row r="19" spans="1:16" ht="15" x14ac:dyDescent="0.35">
      <c r="A19" s="4">
        <v>2008</v>
      </c>
      <c r="B19" s="24"/>
      <c r="C19" s="2"/>
      <c r="D19" s="24"/>
      <c r="E19" s="20"/>
      <c r="F19" s="25">
        <f t="shared" si="0"/>
        <v>0</v>
      </c>
      <c r="G19" s="2"/>
      <c r="H19" s="37"/>
      <c r="I19" s="23" t="e">
        <f t="shared" si="1"/>
        <v>#DIV/0!</v>
      </c>
      <c r="J19" s="8"/>
      <c r="K19" s="24"/>
      <c r="L19" s="36"/>
      <c r="M19" s="2"/>
      <c r="N19" s="2"/>
    </row>
    <row r="20" spans="1:16" x14ac:dyDescent="0.2">
      <c r="A20" s="2"/>
      <c r="B20" s="27">
        <f>SUM(B10:B19)</f>
        <v>0</v>
      </c>
      <c r="C20" s="2"/>
      <c r="D20" s="27">
        <f>SUM(D10:D19)</f>
        <v>0</v>
      </c>
      <c r="E20" s="28"/>
      <c r="F20" s="29">
        <f>SUM(F10:F19)</f>
        <v>0</v>
      </c>
      <c r="G20" s="2"/>
      <c r="H20" s="30">
        <f>SUM(H10:H19)</f>
        <v>0</v>
      </c>
      <c r="I20" s="23"/>
      <c r="J20" s="8"/>
      <c r="K20" s="27">
        <f>SUM(K10:K19)</f>
        <v>0</v>
      </c>
      <c r="L20" s="30">
        <f>SUM(L10:L19)</f>
        <v>0</v>
      </c>
      <c r="M20" s="2"/>
      <c r="N20" s="2"/>
    </row>
    <row r="21" spans="1:16" x14ac:dyDescent="0.2">
      <c r="A21" s="2"/>
      <c r="B21" s="2"/>
      <c r="C21" s="2"/>
      <c r="D21" s="2"/>
      <c r="E21" s="2"/>
      <c r="F21" s="3"/>
      <c r="G21" s="2"/>
      <c r="H21" s="28"/>
      <c r="I21" s="1"/>
      <c r="J21" s="1"/>
      <c r="K21" s="2"/>
      <c r="L21" s="2"/>
      <c r="M21" s="2"/>
      <c r="N21" s="31"/>
    </row>
    <row r="22" spans="1:16" x14ac:dyDescent="0.2">
      <c r="A22" s="2"/>
      <c r="B22" s="32"/>
      <c r="C22" s="2"/>
      <c r="D22" s="2"/>
      <c r="E22" s="2"/>
      <c r="F22" s="3"/>
      <c r="G22" s="2"/>
      <c r="H22" s="32"/>
      <c r="I22" s="1"/>
      <c r="J22" s="1"/>
      <c r="K22" s="2"/>
      <c r="L22" s="31"/>
      <c r="M22" s="2"/>
      <c r="N22" s="2"/>
    </row>
    <row r="23" spans="1:16" x14ac:dyDescent="0.2">
      <c r="A23" s="2"/>
      <c r="B23" s="2"/>
      <c r="C23" s="2"/>
      <c r="D23" s="2"/>
      <c r="E23" s="2"/>
      <c r="F23" s="33"/>
      <c r="G23" s="2"/>
      <c r="H23" s="2"/>
      <c r="I23" s="1"/>
      <c r="J23" s="1"/>
      <c r="K23" s="2"/>
      <c r="L23" s="31"/>
      <c r="M23" s="2"/>
      <c r="N23" s="31"/>
      <c r="P23" s="34"/>
    </row>
    <row r="24" spans="1:16" x14ac:dyDescent="0.2">
      <c r="A24" s="2" t="s">
        <v>35</v>
      </c>
      <c r="B24" s="2"/>
      <c r="C24" s="28"/>
      <c r="D24" s="28"/>
      <c r="E24" s="28"/>
      <c r="F24" s="35"/>
      <c r="G24" s="2"/>
      <c r="H24" s="2"/>
      <c r="I24" s="1"/>
      <c r="J24" s="1"/>
      <c r="K24" s="2"/>
      <c r="L24" s="31"/>
      <c r="M24" s="2"/>
      <c r="N24" s="2"/>
    </row>
    <row r="25" spans="1:16" x14ac:dyDescent="0.2">
      <c r="A25" s="2" t="s">
        <v>13</v>
      </c>
      <c r="B25" s="2"/>
      <c r="C25" s="2"/>
      <c r="D25" s="31"/>
      <c r="E25" s="31"/>
      <c r="F25" s="33"/>
      <c r="G25" s="2"/>
      <c r="H25" s="2"/>
      <c r="I25" s="1"/>
      <c r="J25" s="1"/>
      <c r="K25" s="2"/>
      <c r="L25" s="31"/>
      <c r="M25" s="2"/>
      <c r="N25" s="2"/>
    </row>
    <row r="26" spans="1:16" x14ac:dyDescent="0.2">
      <c r="A26" s="2"/>
      <c r="B26" s="2"/>
      <c r="C26" s="2"/>
      <c r="D26" s="31"/>
      <c r="E26" s="31"/>
      <c r="F26" s="33"/>
      <c r="G26" s="2"/>
      <c r="H26" s="2"/>
      <c r="I26" s="1"/>
      <c r="J26" s="1"/>
      <c r="K26" s="2"/>
      <c r="L26" s="2"/>
      <c r="M26" s="2"/>
      <c r="N26" s="2"/>
    </row>
    <row r="27" spans="1:16" x14ac:dyDescent="0.2">
      <c r="A27" s="2"/>
      <c r="B27" s="2"/>
      <c r="C27" s="2"/>
      <c r="D27" s="31"/>
      <c r="E27" s="31"/>
      <c r="F27" s="33"/>
      <c r="G27" s="2"/>
      <c r="H27" s="2"/>
      <c r="I27" s="1"/>
      <c r="J27" s="1"/>
      <c r="K27" s="2"/>
      <c r="L27" s="2"/>
      <c r="M27" s="2"/>
      <c r="N27" s="2"/>
    </row>
    <row r="28" spans="1:16" x14ac:dyDescent="0.2">
      <c r="A28" s="2"/>
      <c r="B28" s="2"/>
      <c r="C28" s="2"/>
      <c r="D28" s="31"/>
      <c r="E28" s="2"/>
      <c r="F28" s="33"/>
      <c r="G28" s="2"/>
      <c r="H28" s="2"/>
      <c r="I28" s="1"/>
      <c r="J28" s="1"/>
      <c r="K28" s="2"/>
      <c r="L28" s="2"/>
      <c r="M28" s="2"/>
      <c r="N28" s="2"/>
    </row>
    <row r="29" spans="1:16" x14ac:dyDescent="0.2">
      <c r="A29" s="2"/>
      <c r="B29" s="2"/>
      <c r="C29" s="2"/>
      <c r="D29" s="2"/>
      <c r="E29" s="2"/>
      <c r="F29" s="3"/>
      <c r="G29" s="2"/>
      <c r="H29" s="2"/>
      <c r="I29" s="1"/>
      <c r="J29" s="1"/>
      <c r="K29" s="2"/>
      <c r="L29" s="2"/>
      <c r="M29" s="2"/>
      <c r="N29" s="2"/>
    </row>
  </sheetData>
  <mergeCells count="4">
    <mergeCell ref="A1:I1"/>
    <mergeCell ref="A2:I2"/>
    <mergeCell ref="A3:I3"/>
    <mergeCell ref="D5:F5"/>
  </mergeCells>
  <pageMargins left="0.75" right="0.75" top="1" bottom="1" header="0.5" footer="0.5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L22" sqref="L22"/>
    </sheetView>
  </sheetViews>
  <sheetFormatPr defaultRowHeight="12.75" x14ac:dyDescent="0.2"/>
  <cols>
    <col min="2" max="2" width="16" bestFit="1" customWidth="1"/>
    <col min="3" max="3" width="3.28515625" customWidth="1"/>
    <col min="4" max="4" width="14.140625" bestFit="1" customWidth="1"/>
    <col min="5" max="5" width="3.140625" customWidth="1"/>
    <col min="6" max="6" width="16.140625" bestFit="1" customWidth="1"/>
    <col min="7" max="7" width="3.28515625" customWidth="1"/>
    <col min="8" max="8" width="12.42578125" bestFit="1" customWidth="1"/>
    <col min="9" max="9" width="17.42578125" bestFit="1" customWidth="1"/>
    <col min="10" max="10" width="6.7109375" customWidth="1"/>
    <col min="11" max="11" width="18.85546875" customWidth="1"/>
    <col min="12" max="12" width="21.5703125" customWidth="1"/>
    <col min="13" max="13" width="3.140625" customWidth="1"/>
    <col min="14" max="14" width="13.140625" bestFit="1" customWidth="1"/>
    <col min="15" max="15" width="3.5703125" customWidth="1"/>
    <col min="16" max="16" width="11.28515625" bestFit="1" customWidth="1"/>
    <col min="17" max="17" width="4.140625" customWidth="1"/>
    <col min="18" max="18" width="13.5703125" bestFit="1" customWidth="1"/>
    <col min="20" max="20" width="12.28515625" bestFit="1" customWidth="1"/>
    <col min="21" max="21" width="12.42578125" bestFit="1" customWidth="1"/>
  </cols>
  <sheetData>
    <row r="1" spans="1:14" ht="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  <c r="J1" s="1"/>
      <c r="K1" s="2"/>
      <c r="L1" s="2"/>
      <c r="M1" s="2"/>
      <c r="N1" s="2"/>
    </row>
    <row r="2" spans="1:14" ht="15" x14ac:dyDescent="0.25">
      <c r="A2" s="38" t="s">
        <v>14</v>
      </c>
      <c r="B2" s="39"/>
      <c r="C2" s="39"/>
      <c r="D2" s="39"/>
      <c r="E2" s="39"/>
      <c r="F2" s="39"/>
      <c r="G2" s="39"/>
      <c r="H2" s="39"/>
      <c r="I2" s="40"/>
      <c r="J2" s="1"/>
      <c r="K2" s="2"/>
      <c r="L2" s="2"/>
      <c r="M2" s="2"/>
      <c r="N2" s="2"/>
    </row>
    <row r="3" spans="1:14" ht="15" x14ac:dyDescent="0.25">
      <c r="A3" s="38" t="s">
        <v>21</v>
      </c>
      <c r="B3" s="39"/>
      <c r="C3" s="39"/>
      <c r="D3" s="39"/>
      <c r="E3" s="39"/>
      <c r="F3" s="39"/>
      <c r="G3" s="39"/>
      <c r="H3" s="39"/>
      <c r="I3" s="40"/>
      <c r="J3" s="1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3"/>
      <c r="G4" s="2"/>
      <c r="H4" s="2"/>
      <c r="I4" s="1"/>
      <c r="J4" s="1"/>
      <c r="K4" s="2"/>
      <c r="L4" s="2"/>
      <c r="M4" s="2"/>
      <c r="N4" s="2"/>
    </row>
    <row r="5" spans="1:14" x14ac:dyDescent="0.2">
      <c r="A5" s="2"/>
      <c r="B5" s="4"/>
      <c r="C5" s="2"/>
      <c r="D5" s="41"/>
      <c r="E5" s="41"/>
      <c r="F5" s="41"/>
      <c r="G5" s="2"/>
      <c r="H5" s="2"/>
      <c r="I5" s="1"/>
      <c r="J5" s="1"/>
      <c r="K5" s="2"/>
      <c r="L5" s="2"/>
      <c r="M5" s="2"/>
      <c r="N5" s="2"/>
    </row>
    <row r="6" spans="1:14" x14ac:dyDescent="0.2">
      <c r="A6" s="5" t="s">
        <v>1</v>
      </c>
      <c r="B6" s="5" t="s">
        <v>2</v>
      </c>
      <c r="C6" s="6"/>
      <c r="D6" s="6"/>
      <c r="E6" s="6"/>
      <c r="F6" s="7" t="s">
        <v>3</v>
      </c>
      <c r="G6" s="6"/>
      <c r="H6" s="5" t="s">
        <v>2</v>
      </c>
      <c r="I6" s="5" t="s">
        <v>4</v>
      </c>
      <c r="J6" s="8"/>
      <c r="K6" s="5" t="s">
        <v>5</v>
      </c>
      <c r="L6" s="5" t="s">
        <v>5</v>
      </c>
      <c r="M6" s="2"/>
      <c r="N6" s="2"/>
    </row>
    <row r="7" spans="1:14" x14ac:dyDescent="0.2">
      <c r="A7" s="5" t="s">
        <v>6</v>
      </c>
      <c r="B7" s="5" t="s">
        <v>7</v>
      </c>
      <c r="C7" s="6"/>
      <c r="D7" s="5" t="s">
        <v>8</v>
      </c>
      <c r="E7" s="6"/>
      <c r="F7" s="7" t="s">
        <v>9</v>
      </c>
      <c r="G7" s="6"/>
      <c r="H7" s="5" t="s">
        <v>7</v>
      </c>
      <c r="I7" s="5" t="s">
        <v>10</v>
      </c>
      <c r="J7" s="8"/>
      <c r="K7" s="5" t="s">
        <v>7</v>
      </c>
      <c r="L7" s="5" t="s">
        <v>7</v>
      </c>
      <c r="M7" s="2"/>
      <c r="N7" s="2"/>
    </row>
    <row r="8" spans="1:14" x14ac:dyDescent="0.2">
      <c r="A8" s="9"/>
      <c r="B8" s="9" t="s">
        <v>16</v>
      </c>
      <c r="C8" s="10"/>
      <c r="D8" s="10"/>
      <c r="E8" s="10"/>
      <c r="F8" s="11"/>
      <c r="G8" s="10"/>
      <c r="H8" s="9" t="s">
        <v>11</v>
      </c>
      <c r="I8" s="12" t="s">
        <v>12</v>
      </c>
      <c r="J8" s="8"/>
      <c r="K8" s="9" t="s">
        <v>16</v>
      </c>
      <c r="L8" s="9" t="s">
        <v>22</v>
      </c>
      <c r="M8" s="2"/>
      <c r="N8" s="2"/>
    </row>
    <row r="9" spans="1:14" x14ac:dyDescent="0.2">
      <c r="A9" s="5"/>
      <c r="B9" s="5"/>
      <c r="C9" s="6"/>
      <c r="D9" s="6"/>
      <c r="E9" s="6"/>
      <c r="F9" s="13"/>
      <c r="G9" s="6"/>
      <c r="H9" s="5"/>
      <c r="I9" s="14"/>
      <c r="J9" s="8"/>
      <c r="K9" s="5"/>
      <c r="L9" s="5"/>
      <c r="M9" s="2"/>
      <c r="N9" s="2"/>
    </row>
    <row r="10" spans="1:14" x14ac:dyDescent="0.2">
      <c r="A10" s="4">
        <v>2016</v>
      </c>
      <c r="B10" s="20">
        <v>1098865.27</v>
      </c>
      <c r="C10" s="2"/>
      <c r="D10" s="20">
        <v>-312080.63</v>
      </c>
      <c r="E10" s="20"/>
      <c r="F10" s="22">
        <f t="shared" ref="F10:F19" si="0">+H10-(B10+D10)</f>
        <v>2938.6300000000047</v>
      </c>
      <c r="G10" s="2"/>
      <c r="H10" s="20">
        <v>789723.27</v>
      </c>
      <c r="I10" s="23">
        <f t="shared" ref="I10:I19" si="1">100%-(H10/B10)</f>
        <v>0.28132839251530806</v>
      </c>
      <c r="J10" s="8"/>
      <c r="K10" s="20">
        <v>158.44</v>
      </c>
      <c r="L10" s="21">
        <v>158.44</v>
      </c>
      <c r="M10" s="2"/>
      <c r="N10" s="2"/>
    </row>
    <row r="11" spans="1:14" x14ac:dyDescent="0.2">
      <c r="A11" s="4">
        <v>2015</v>
      </c>
      <c r="B11" s="20">
        <v>304743.96000000002</v>
      </c>
      <c r="C11" s="2"/>
      <c r="D11" s="20">
        <v>-45326.57</v>
      </c>
      <c r="E11" s="20"/>
      <c r="F11" s="22">
        <f t="shared" si="0"/>
        <v>34.35999999998603</v>
      </c>
      <c r="G11" s="2"/>
      <c r="H11" s="20">
        <v>259451.75</v>
      </c>
      <c r="I11" s="23">
        <f t="shared" si="1"/>
        <v>0.14862381521851986</v>
      </c>
      <c r="J11" s="8"/>
      <c r="K11" s="20">
        <v>107.34</v>
      </c>
      <c r="L11" s="21">
        <v>107.34</v>
      </c>
      <c r="M11" s="2"/>
      <c r="N11" s="2"/>
    </row>
    <row r="12" spans="1:14" x14ac:dyDescent="0.2">
      <c r="A12" s="4">
        <v>2014</v>
      </c>
      <c r="B12" s="20">
        <v>153168.29999999999</v>
      </c>
      <c r="C12" s="2"/>
      <c r="D12" s="20">
        <v>-13206.74</v>
      </c>
      <c r="E12" s="20"/>
      <c r="F12" s="22">
        <f t="shared" si="0"/>
        <v>14.799999999988358</v>
      </c>
      <c r="G12" s="2"/>
      <c r="H12" s="20">
        <v>139976.35999999999</v>
      </c>
      <c r="I12" s="23">
        <f t="shared" si="1"/>
        <v>8.6127090266066797E-2</v>
      </c>
      <c r="J12" s="8"/>
      <c r="K12" s="20">
        <v>788.93</v>
      </c>
      <c r="L12" s="21">
        <v>696.85</v>
      </c>
      <c r="M12" s="2"/>
      <c r="N12" s="2"/>
    </row>
    <row r="13" spans="1:14" x14ac:dyDescent="0.2">
      <c r="A13" s="4">
        <v>2013</v>
      </c>
      <c r="B13" s="20">
        <v>81157.59</v>
      </c>
      <c r="C13" s="2"/>
      <c r="D13" s="20">
        <v>-6105.09</v>
      </c>
      <c r="E13" s="20"/>
      <c r="F13" s="22">
        <f t="shared" si="0"/>
        <v>342.2899999999936</v>
      </c>
      <c r="G13" s="2"/>
      <c r="H13" s="20">
        <v>75394.789999999994</v>
      </c>
      <c r="I13" s="23">
        <f t="shared" si="1"/>
        <v>7.100752991802739E-2</v>
      </c>
      <c r="J13" s="8"/>
      <c r="K13" s="20">
        <v>53186.81</v>
      </c>
      <c r="L13" s="21">
        <v>51685.11</v>
      </c>
      <c r="M13" s="2"/>
      <c r="N13" s="2"/>
    </row>
    <row r="14" spans="1:14" x14ac:dyDescent="0.2">
      <c r="A14" s="4">
        <v>2012</v>
      </c>
      <c r="B14" s="20">
        <v>73955.759999999995</v>
      </c>
      <c r="C14" s="2"/>
      <c r="D14" s="20">
        <v>-333.99</v>
      </c>
      <c r="E14" s="20"/>
      <c r="F14" s="22">
        <f t="shared" si="0"/>
        <v>-2529.609999999986</v>
      </c>
      <c r="G14" s="2"/>
      <c r="H14" s="20">
        <v>71092.160000000003</v>
      </c>
      <c r="I14" s="23">
        <f t="shared" si="1"/>
        <v>3.8720445844921181E-2</v>
      </c>
      <c r="J14" s="8"/>
      <c r="K14" s="20">
        <v>80936.62</v>
      </c>
      <c r="L14" s="21">
        <v>78596.490000000005</v>
      </c>
      <c r="M14" s="2"/>
      <c r="N14" s="2"/>
    </row>
    <row r="15" spans="1:14" x14ac:dyDescent="0.2">
      <c r="A15" s="4">
        <v>2011</v>
      </c>
      <c r="B15" s="20">
        <v>60548.03</v>
      </c>
      <c r="C15" s="2"/>
      <c r="D15" s="20">
        <v>-2528.83</v>
      </c>
      <c r="E15" s="20"/>
      <c r="F15" s="22">
        <f t="shared" si="0"/>
        <v>14.350000000005821</v>
      </c>
      <c r="G15" s="2"/>
      <c r="H15" s="20">
        <v>58033.55</v>
      </c>
      <c r="I15" s="23">
        <f t="shared" si="1"/>
        <v>4.1528683922499199E-2</v>
      </c>
      <c r="J15" s="8"/>
      <c r="K15" s="20">
        <v>56005.21</v>
      </c>
      <c r="L15" s="21">
        <v>54523.33</v>
      </c>
      <c r="M15" s="2"/>
      <c r="N15" s="2"/>
    </row>
    <row r="16" spans="1:14" x14ac:dyDescent="0.2">
      <c r="A16" s="4">
        <v>2010</v>
      </c>
      <c r="B16" s="20">
        <v>59662.47</v>
      </c>
      <c r="C16" s="2"/>
      <c r="D16" s="20">
        <v>-1195.67</v>
      </c>
      <c r="E16" s="20"/>
      <c r="F16" s="22">
        <f t="shared" si="0"/>
        <v>0</v>
      </c>
      <c r="G16" s="2"/>
      <c r="H16" s="20">
        <v>58466.8</v>
      </c>
      <c r="I16" s="23">
        <f t="shared" si="1"/>
        <v>2.0040571568692989E-2</v>
      </c>
      <c r="J16" s="8"/>
      <c r="K16" s="20">
        <v>50460.2</v>
      </c>
      <c r="L16" s="21">
        <v>48607.63</v>
      </c>
      <c r="M16" s="2"/>
      <c r="N16" s="2"/>
    </row>
    <row r="17" spans="1:16" x14ac:dyDescent="0.2">
      <c r="A17" s="4">
        <v>2009</v>
      </c>
      <c r="B17" s="20">
        <v>51978.36</v>
      </c>
      <c r="C17" s="2"/>
      <c r="D17" s="20">
        <v>-256.93</v>
      </c>
      <c r="E17" s="20"/>
      <c r="F17" s="22">
        <f t="shared" si="0"/>
        <v>0</v>
      </c>
      <c r="G17" s="2"/>
      <c r="H17" s="20">
        <v>51721.43</v>
      </c>
      <c r="I17" s="23">
        <f t="shared" si="1"/>
        <v>4.9430185946612859E-3</v>
      </c>
      <c r="J17" s="8"/>
      <c r="K17" s="20">
        <v>48885.4</v>
      </c>
      <c r="L17" s="21">
        <v>46684.55</v>
      </c>
      <c r="M17" s="2"/>
      <c r="N17" s="2"/>
    </row>
    <row r="18" spans="1:16" x14ac:dyDescent="0.2">
      <c r="A18" s="4">
        <v>2008</v>
      </c>
      <c r="B18" s="20">
        <v>44203.27</v>
      </c>
      <c r="C18" s="2"/>
      <c r="D18" s="20">
        <v>-119.87</v>
      </c>
      <c r="E18" s="20"/>
      <c r="F18" s="22">
        <f t="shared" si="0"/>
        <v>0</v>
      </c>
      <c r="G18" s="2"/>
      <c r="H18" s="20">
        <v>44083.4</v>
      </c>
      <c r="I18" s="23">
        <f t="shared" si="1"/>
        <v>2.711790326824115E-3</v>
      </c>
      <c r="J18" s="8"/>
      <c r="K18" s="20">
        <v>56134.36</v>
      </c>
      <c r="L18" s="21">
        <v>53919.56</v>
      </c>
      <c r="M18" s="2"/>
      <c r="N18" s="2"/>
    </row>
    <row r="19" spans="1:16" ht="15" x14ac:dyDescent="0.35">
      <c r="A19" s="4">
        <v>2007</v>
      </c>
      <c r="B19" s="24">
        <v>35779.14</v>
      </c>
      <c r="C19" s="2"/>
      <c r="D19" s="24">
        <v>-118.09</v>
      </c>
      <c r="E19" s="20"/>
      <c r="F19" s="25">
        <f t="shared" si="0"/>
        <v>0</v>
      </c>
      <c r="G19" s="2"/>
      <c r="H19" s="24">
        <v>35661.050000000003</v>
      </c>
      <c r="I19" s="23">
        <f t="shared" si="1"/>
        <v>3.3005265079036894E-3</v>
      </c>
      <c r="J19" s="8"/>
      <c r="K19" s="24">
        <v>56029.75</v>
      </c>
      <c r="L19" s="26">
        <v>55526.92</v>
      </c>
      <c r="M19" s="2"/>
      <c r="N19" s="2"/>
    </row>
    <row r="20" spans="1:16" x14ac:dyDescent="0.2">
      <c r="A20" s="2"/>
      <c r="B20" s="27">
        <f>SUM(B10:B19)</f>
        <v>1964062.1500000001</v>
      </c>
      <c r="C20" s="2"/>
      <c r="D20" s="27">
        <f>SUM(D10:D19)</f>
        <v>-381272.41000000003</v>
      </c>
      <c r="E20" s="28"/>
      <c r="F20" s="29">
        <f>SUM(F10:F19)</f>
        <v>814.81999999999243</v>
      </c>
      <c r="G20" s="2"/>
      <c r="H20" s="30">
        <f>SUM(H10:H19)</f>
        <v>1583604.5599999998</v>
      </c>
      <c r="I20" s="23"/>
      <c r="J20" s="8"/>
      <c r="K20" s="27">
        <f>SUM(K10:K19)</f>
        <v>402693.06</v>
      </c>
      <c r="L20" s="30">
        <f>SUM(L10:L19)</f>
        <v>390506.22</v>
      </c>
      <c r="M20" s="2"/>
      <c r="N20" s="2"/>
    </row>
    <row r="21" spans="1:16" x14ac:dyDescent="0.2">
      <c r="A21" s="2"/>
      <c r="B21" s="2"/>
      <c r="C21" s="2"/>
      <c r="D21" s="2"/>
      <c r="E21" s="2"/>
      <c r="F21" s="3"/>
      <c r="G21" s="2"/>
      <c r="H21" s="28"/>
      <c r="I21" s="1"/>
      <c r="J21" s="1"/>
      <c r="K21" s="2"/>
      <c r="L21" s="2"/>
      <c r="M21" s="2"/>
      <c r="N21" s="31"/>
    </row>
    <row r="22" spans="1:16" x14ac:dyDescent="0.2">
      <c r="A22" s="2"/>
      <c r="B22" s="32"/>
      <c r="C22" s="2"/>
      <c r="D22" s="2"/>
      <c r="E22" s="2"/>
      <c r="F22" s="3"/>
      <c r="G22" s="2"/>
      <c r="H22" s="32"/>
      <c r="I22" s="1"/>
      <c r="J22" s="1"/>
      <c r="K22" s="2"/>
      <c r="L22" s="31">
        <f>K20-L20</f>
        <v>12186.840000000026</v>
      </c>
      <c r="M22" s="2"/>
      <c r="N22" s="2"/>
    </row>
    <row r="23" spans="1:16" x14ac:dyDescent="0.2">
      <c r="A23" s="2"/>
      <c r="B23" s="2"/>
      <c r="C23" s="2"/>
      <c r="D23" s="2"/>
      <c r="E23" s="2"/>
      <c r="F23" s="33"/>
      <c r="G23" s="2"/>
      <c r="H23" s="2"/>
      <c r="I23" s="1"/>
      <c r="J23" s="1"/>
      <c r="K23" s="2"/>
      <c r="L23" s="31"/>
      <c r="M23" s="2"/>
      <c r="N23" s="31"/>
      <c r="P23" s="34"/>
    </row>
    <row r="24" spans="1:16" x14ac:dyDescent="0.2">
      <c r="A24" s="2"/>
      <c r="B24" s="2"/>
      <c r="C24" s="28"/>
      <c r="D24" s="28"/>
      <c r="E24" s="28"/>
      <c r="F24" s="35"/>
      <c r="G24" s="2"/>
      <c r="H24" s="2"/>
      <c r="I24" s="1"/>
      <c r="J24" s="1"/>
      <c r="K24" s="2"/>
      <c r="L24" s="31"/>
      <c r="M24" s="2"/>
      <c r="N24" s="2"/>
    </row>
    <row r="25" spans="1:16" x14ac:dyDescent="0.2">
      <c r="A25" s="2" t="s">
        <v>13</v>
      </c>
      <c r="B25" s="2"/>
      <c r="C25" s="2"/>
      <c r="D25" s="31"/>
      <c r="E25" s="31"/>
      <c r="F25" s="33"/>
      <c r="G25" s="2"/>
      <c r="H25" s="2"/>
      <c r="I25" s="1"/>
      <c r="J25" s="1"/>
      <c r="K25" s="2"/>
      <c r="L25" s="31"/>
      <c r="M25" s="2"/>
      <c r="N25" s="2"/>
    </row>
    <row r="26" spans="1:16" x14ac:dyDescent="0.2">
      <c r="A26" s="2"/>
      <c r="B26" s="2"/>
      <c r="C26" s="2"/>
      <c r="D26" s="31"/>
      <c r="E26" s="31"/>
      <c r="F26" s="33"/>
      <c r="G26" s="2"/>
      <c r="H26" s="2"/>
      <c r="I26" s="1"/>
      <c r="J26" s="1"/>
      <c r="K26" s="2"/>
      <c r="L26" s="2"/>
      <c r="M26" s="2"/>
      <c r="N26" s="2"/>
    </row>
    <row r="27" spans="1:16" x14ac:dyDescent="0.2">
      <c r="A27" s="2"/>
      <c r="B27" s="2"/>
      <c r="C27" s="2"/>
      <c r="D27" s="31"/>
      <c r="E27" s="31"/>
      <c r="F27" s="33"/>
      <c r="G27" s="2"/>
      <c r="H27" s="2"/>
      <c r="I27" s="1"/>
      <c r="J27" s="1"/>
      <c r="K27" s="2"/>
      <c r="L27" s="2"/>
      <c r="M27" s="2"/>
      <c r="N27" s="2"/>
    </row>
    <row r="28" spans="1:16" x14ac:dyDescent="0.2">
      <c r="A28" s="2"/>
      <c r="B28" s="2"/>
      <c r="C28" s="2"/>
      <c r="D28" s="31"/>
      <c r="E28" s="2"/>
      <c r="F28" s="33"/>
      <c r="G28" s="2"/>
      <c r="H28" s="2"/>
      <c r="I28" s="1"/>
      <c r="J28" s="1"/>
      <c r="K28" s="2"/>
      <c r="L28" s="2"/>
      <c r="M28" s="2"/>
      <c r="N28" s="2"/>
    </row>
    <row r="29" spans="1:16" x14ac:dyDescent="0.2">
      <c r="A29" s="2"/>
      <c r="B29" s="2"/>
      <c r="C29" s="2"/>
      <c r="D29" s="2"/>
      <c r="E29" s="2"/>
      <c r="F29" s="3"/>
      <c r="G29" s="2"/>
      <c r="H29" s="2"/>
      <c r="I29" s="1"/>
      <c r="J29" s="1"/>
      <c r="K29" s="2"/>
      <c r="L29" s="2"/>
      <c r="M29" s="2"/>
      <c r="N29" s="2"/>
    </row>
  </sheetData>
  <mergeCells count="4">
    <mergeCell ref="A1:I1"/>
    <mergeCell ref="A2:I2"/>
    <mergeCell ref="A3:I3"/>
    <mergeCell ref="D5:F5"/>
  </mergeCells>
  <pageMargins left="0.75" right="0.75" top="1" bottom="1" header="0.5" footer="0.5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workbookViewId="0">
      <selection activeCell="L22" sqref="L22"/>
    </sheetView>
  </sheetViews>
  <sheetFormatPr defaultRowHeight="12.75" x14ac:dyDescent="0.2"/>
  <cols>
    <col min="2" max="2" width="16" bestFit="1" customWidth="1"/>
    <col min="3" max="3" width="3.28515625" customWidth="1"/>
    <col min="4" max="4" width="14.140625" bestFit="1" customWidth="1"/>
    <col min="5" max="5" width="3.140625" customWidth="1"/>
    <col min="6" max="6" width="16.140625" bestFit="1" customWidth="1"/>
    <col min="7" max="7" width="3.28515625" customWidth="1"/>
    <col min="8" max="8" width="12.42578125" bestFit="1" customWidth="1"/>
    <col min="9" max="9" width="17.42578125" bestFit="1" customWidth="1"/>
    <col min="10" max="10" width="6.7109375" customWidth="1"/>
    <col min="11" max="11" width="18.85546875" customWidth="1"/>
    <col min="12" max="12" width="21.5703125" customWidth="1"/>
    <col min="13" max="13" width="3.140625" customWidth="1"/>
    <col min="14" max="14" width="13.140625" bestFit="1" customWidth="1"/>
    <col min="15" max="15" width="3.5703125" customWidth="1"/>
    <col min="16" max="16" width="11.28515625" bestFit="1" customWidth="1"/>
    <col min="17" max="17" width="4.140625" customWidth="1"/>
    <col min="18" max="18" width="13.5703125" bestFit="1" customWidth="1"/>
    <col min="20" max="20" width="12.28515625" bestFit="1" customWidth="1"/>
    <col min="21" max="21" width="12.42578125" bestFit="1" customWidth="1"/>
  </cols>
  <sheetData>
    <row r="1" spans="1:14" ht="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  <c r="J1" s="1"/>
      <c r="K1" s="2"/>
      <c r="L1" s="2"/>
      <c r="M1" s="2"/>
      <c r="N1" s="2"/>
    </row>
    <row r="2" spans="1:14" ht="15" x14ac:dyDescent="0.25">
      <c r="A2" s="38" t="s">
        <v>14</v>
      </c>
      <c r="B2" s="39"/>
      <c r="C2" s="39"/>
      <c r="D2" s="39"/>
      <c r="E2" s="39"/>
      <c r="F2" s="39"/>
      <c r="G2" s="39"/>
      <c r="H2" s="39"/>
      <c r="I2" s="40"/>
      <c r="J2" s="1"/>
      <c r="K2" s="2"/>
      <c r="L2" s="2"/>
      <c r="M2" s="2"/>
      <c r="N2" s="2"/>
    </row>
    <row r="3" spans="1:14" ht="15" x14ac:dyDescent="0.25">
      <c r="A3" s="38" t="s">
        <v>23</v>
      </c>
      <c r="B3" s="39"/>
      <c r="C3" s="39"/>
      <c r="D3" s="39"/>
      <c r="E3" s="39"/>
      <c r="F3" s="39"/>
      <c r="G3" s="39"/>
      <c r="H3" s="39"/>
      <c r="I3" s="40"/>
      <c r="J3" s="1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3"/>
      <c r="G4" s="2"/>
      <c r="H4" s="2"/>
      <c r="I4" s="1"/>
      <c r="J4" s="1"/>
      <c r="K4" s="2"/>
      <c r="L4" s="2"/>
      <c r="M4" s="2"/>
      <c r="N4" s="2"/>
    </row>
    <row r="5" spans="1:14" x14ac:dyDescent="0.2">
      <c r="A5" s="2"/>
      <c r="B5" s="4"/>
      <c r="C5" s="2"/>
      <c r="D5" s="41"/>
      <c r="E5" s="41"/>
      <c r="F5" s="41"/>
      <c r="G5" s="2"/>
      <c r="H5" s="2"/>
      <c r="I5" s="1"/>
      <c r="J5" s="1"/>
      <c r="K5" s="2"/>
      <c r="L5" s="2"/>
      <c r="M5" s="2"/>
      <c r="N5" s="2"/>
    </row>
    <row r="6" spans="1:14" x14ac:dyDescent="0.2">
      <c r="A6" s="5" t="s">
        <v>1</v>
      </c>
      <c r="B6" s="5" t="s">
        <v>2</v>
      </c>
      <c r="C6" s="6"/>
      <c r="D6" s="6"/>
      <c r="E6" s="6"/>
      <c r="F6" s="7" t="s">
        <v>3</v>
      </c>
      <c r="G6" s="6"/>
      <c r="H6" s="5" t="s">
        <v>2</v>
      </c>
      <c r="I6" s="5" t="s">
        <v>4</v>
      </c>
      <c r="J6" s="8"/>
      <c r="K6" s="5" t="s">
        <v>5</v>
      </c>
      <c r="L6" s="5" t="s">
        <v>5</v>
      </c>
      <c r="M6" s="2"/>
      <c r="N6" s="2"/>
    </row>
    <row r="7" spans="1:14" x14ac:dyDescent="0.2">
      <c r="A7" s="5" t="s">
        <v>6</v>
      </c>
      <c r="B7" s="5" t="s">
        <v>7</v>
      </c>
      <c r="C7" s="6"/>
      <c r="D7" s="5" t="s">
        <v>8</v>
      </c>
      <c r="E7" s="6"/>
      <c r="F7" s="7" t="s">
        <v>9</v>
      </c>
      <c r="G7" s="6"/>
      <c r="H7" s="5" t="s">
        <v>7</v>
      </c>
      <c r="I7" s="5" t="s">
        <v>10</v>
      </c>
      <c r="J7" s="8"/>
      <c r="K7" s="5" t="s">
        <v>7</v>
      </c>
      <c r="L7" s="5" t="s">
        <v>7</v>
      </c>
      <c r="M7" s="2"/>
      <c r="N7" s="2"/>
    </row>
    <row r="8" spans="1:14" x14ac:dyDescent="0.2">
      <c r="A8" s="9"/>
      <c r="B8" s="9" t="s">
        <v>16</v>
      </c>
      <c r="C8" s="10"/>
      <c r="D8" s="10"/>
      <c r="E8" s="10"/>
      <c r="F8" s="11"/>
      <c r="G8" s="10"/>
      <c r="H8" s="9" t="s">
        <v>11</v>
      </c>
      <c r="I8" s="12" t="s">
        <v>12</v>
      </c>
      <c r="J8" s="8"/>
      <c r="K8" s="9" t="s">
        <v>16</v>
      </c>
      <c r="L8" s="9" t="s">
        <v>24</v>
      </c>
      <c r="M8" s="2"/>
      <c r="N8" s="2"/>
    </row>
    <row r="9" spans="1:14" x14ac:dyDescent="0.2">
      <c r="A9" s="5"/>
      <c r="B9" s="5"/>
      <c r="C9" s="6"/>
      <c r="D9" s="6"/>
      <c r="E9" s="6"/>
      <c r="F9" s="13"/>
      <c r="G9" s="6"/>
      <c r="H9" s="5"/>
      <c r="I9" s="14"/>
      <c r="J9" s="8"/>
      <c r="K9" s="5"/>
      <c r="L9" s="5"/>
      <c r="M9" s="2"/>
      <c r="N9" s="2"/>
    </row>
    <row r="10" spans="1:14" x14ac:dyDescent="0.2">
      <c r="A10" s="4">
        <v>2016</v>
      </c>
      <c r="B10" s="20">
        <v>1098865.27</v>
      </c>
      <c r="C10" s="2"/>
      <c r="D10" s="20">
        <v>-405385.17</v>
      </c>
      <c r="E10" s="20"/>
      <c r="F10" s="22">
        <f t="shared" ref="F10:F18" si="0">+H10-(B10+D10)</f>
        <v>4306.6199999998789</v>
      </c>
      <c r="G10" s="2"/>
      <c r="H10" s="20">
        <v>697786.72</v>
      </c>
      <c r="I10" s="23">
        <f t="shared" ref="I10:I18" si="1">100%-(H10/B10)</f>
        <v>0.36499338085368738</v>
      </c>
      <c r="J10" s="8"/>
      <c r="K10" s="20">
        <v>158.44</v>
      </c>
      <c r="L10" s="21">
        <v>158.44</v>
      </c>
      <c r="M10" s="2"/>
      <c r="N10" s="2"/>
    </row>
    <row r="11" spans="1:14" x14ac:dyDescent="0.2">
      <c r="A11" s="4">
        <v>2015</v>
      </c>
      <c r="B11" s="20">
        <v>304743.96000000002</v>
      </c>
      <c r="C11" s="2"/>
      <c r="D11" s="20">
        <v>-63644.67</v>
      </c>
      <c r="E11" s="20"/>
      <c r="F11" s="22">
        <f t="shared" si="0"/>
        <v>-139.68000000005122</v>
      </c>
      <c r="G11" s="2"/>
      <c r="H11" s="20">
        <v>240959.61</v>
      </c>
      <c r="I11" s="23">
        <f t="shared" si="1"/>
        <v>0.20930472256119537</v>
      </c>
      <c r="J11" s="8"/>
      <c r="K11" s="20">
        <v>107.34</v>
      </c>
      <c r="L11" s="21">
        <v>95</v>
      </c>
      <c r="M11" s="2"/>
      <c r="N11" s="2"/>
    </row>
    <row r="12" spans="1:14" x14ac:dyDescent="0.2">
      <c r="A12" s="4">
        <v>2014</v>
      </c>
      <c r="B12" s="20">
        <v>153168.29999999999</v>
      </c>
      <c r="C12" s="2"/>
      <c r="D12" s="20">
        <v>-19414.53</v>
      </c>
      <c r="E12" s="20"/>
      <c r="F12" s="22">
        <f t="shared" si="0"/>
        <v>-169.31999999997788</v>
      </c>
      <c r="G12" s="2"/>
      <c r="H12" s="20">
        <v>133584.45000000001</v>
      </c>
      <c r="I12" s="23">
        <f t="shared" si="1"/>
        <v>0.12785837539490863</v>
      </c>
      <c r="J12" s="8"/>
      <c r="K12" s="20">
        <v>788.93</v>
      </c>
      <c r="L12" s="21">
        <v>664.11</v>
      </c>
      <c r="M12" s="2"/>
      <c r="N12" s="2"/>
    </row>
    <row r="13" spans="1:14" x14ac:dyDescent="0.2">
      <c r="A13" s="4">
        <v>2013</v>
      </c>
      <c r="B13" s="20">
        <v>81157.59</v>
      </c>
      <c r="C13" s="2"/>
      <c r="D13" s="20">
        <v>-9810.7000000000007</v>
      </c>
      <c r="E13" s="20"/>
      <c r="F13" s="22">
        <f t="shared" si="0"/>
        <v>205.88000000000466</v>
      </c>
      <c r="G13" s="2"/>
      <c r="H13" s="20">
        <v>71552.77</v>
      </c>
      <c r="I13" s="23">
        <f t="shared" si="1"/>
        <v>0.11834777252503426</v>
      </c>
      <c r="J13" s="8"/>
      <c r="K13" s="20">
        <v>53186.81</v>
      </c>
      <c r="L13" s="21">
        <v>50851.45</v>
      </c>
      <c r="M13" s="2"/>
      <c r="N13" s="2"/>
    </row>
    <row r="14" spans="1:14" x14ac:dyDescent="0.2">
      <c r="A14" s="4">
        <v>2012</v>
      </c>
      <c r="B14" s="20">
        <v>73955.759999999995</v>
      </c>
      <c r="C14" s="2"/>
      <c r="D14" s="20">
        <v>-4820.51</v>
      </c>
      <c r="E14" s="20"/>
      <c r="F14" s="22">
        <f t="shared" si="0"/>
        <v>440.61000000000058</v>
      </c>
      <c r="G14" s="2"/>
      <c r="H14" s="20">
        <v>69575.86</v>
      </c>
      <c r="I14" s="23">
        <f t="shared" si="1"/>
        <v>5.9223243733821374E-2</v>
      </c>
      <c r="J14" s="8"/>
      <c r="K14" s="20">
        <v>80936.62</v>
      </c>
      <c r="L14" s="21">
        <v>76650.67</v>
      </c>
      <c r="M14" s="2"/>
      <c r="N14" s="2"/>
    </row>
    <row r="15" spans="1:14" x14ac:dyDescent="0.2">
      <c r="A15" s="4">
        <v>2011</v>
      </c>
      <c r="B15" s="20">
        <v>60548.03</v>
      </c>
      <c r="C15" s="2"/>
      <c r="D15" s="20">
        <v>-3294.32</v>
      </c>
      <c r="E15" s="20"/>
      <c r="F15" s="22">
        <f t="shared" si="0"/>
        <v>15.059999999997672</v>
      </c>
      <c r="G15" s="2"/>
      <c r="H15" s="20">
        <v>57268.77</v>
      </c>
      <c r="I15" s="23">
        <f t="shared" si="1"/>
        <v>5.4159648133886518E-2</v>
      </c>
      <c r="J15" s="8"/>
      <c r="K15" s="20">
        <v>56005.21</v>
      </c>
      <c r="L15" s="21">
        <v>53873.16</v>
      </c>
      <c r="M15" s="2"/>
      <c r="N15" s="2"/>
    </row>
    <row r="16" spans="1:14" x14ac:dyDescent="0.2">
      <c r="A16" s="4">
        <v>2010</v>
      </c>
      <c r="B16" s="20">
        <v>59662.47</v>
      </c>
      <c r="C16" s="2"/>
      <c r="D16" s="20">
        <v>-1874.5</v>
      </c>
      <c r="E16" s="20"/>
      <c r="F16" s="22">
        <f t="shared" si="0"/>
        <v>-18.099999999998545</v>
      </c>
      <c r="G16" s="2"/>
      <c r="H16" s="20">
        <v>57769.87</v>
      </c>
      <c r="I16" s="23">
        <f t="shared" si="1"/>
        <v>3.1721784230522077E-2</v>
      </c>
      <c r="J16" s="8"/>
      <c r="K16" s="20">
        <v>50460.2</v>
      </c>
      <c r="L16" s="21">
        <v>48361.57</v>
      </c>
      <c r="M16" s="2"/>
      <c r="N16" s="2"/>
    </row>
    <row r="17" spans="1:16" x14ac:dyDescent="0.2">
      <c r="A17" s="4">
        <v>2009</v>
      </c>
      <c r="B17" s="20">
        <v>51978.36</v>
      </c>
      <c r="C17" s="2"/>
      <c r="D17" s="20">
        <v>-405.94</v>
      </c>
      <c r="E17" s="20"/>
      <c r="F17" s="22">
        <f t="shared" si="0"/>
        <v>-6.7900000000008731</v>
      </c>
      <c r="G17" s="2"/>
      <c r="H17" s="20">
        <v>51565.63</v>
      </c>
      <c r="I17" s="23">
        <f t="shared" si="1"/>
        <v>7.9404198208640198E-3</v>
      </c>
      <c r="J17" s="8"/>
      <c r="K17" s="20">
        <v>48885.4</v>
      </c>
      <c r="L17" s="21">
        <v>46215.94</v>
      </c>
      <c r="M17" s="2"/>
      <c r="N17" s="2"/>
    </row>
    <row r="18" spans="1:16" x14ac:dyDescent="0.2">
      <c r="A18" s="4">
        <v>2008</v>
      </c>
      <c r="B18" s="20">
        <v>44203.27</v>
      </c>
      <c r="C18" s="2"/>
      <c r="D18" s="20">
        <v>164.28</v>
      </c>
      <c r="E18" s="20"/>
      <c r="F18" s="22">
        <f t="shared" si="0"/>
        <v>-328.55999999999767</v>
      </c>
      <c r="G18" s="2"/>
      <c r="H18" s="20">
        <v>44038.99</v>
      </c>
      <c r="I18" s="23">
        <f t="shared" si="1"/>
        <v>3.7164671301467278E-3</v>
      </c>
      <c r="J18" s="8"/>
      <c r="K18" s="20">
        <v>56134.36</v>
      </c>
      <c r="L18" s="21">
        <v>53697.68</v>
      </c>
      <c r="M18" s="2"/>
      <c r="N18" s="2"/>
    </row>
    <row r="19" spans="1:16" x14ac:dyDescent="0.2">
      <c r="A19" s="2"/>
      <c r="B19" s="27">
        <f>SUM(B10:B18)</f>
        <v>1928283.0100000002</v>
      </c>
      <c r="C19" s="2"/>
      <c r="D19" s="27">
        <f>SUM(D10:D18)</f>
        <v>-508486.06</v>
      </c>
      <c r="E19" s="28"/>
      <c r="F19" s="29">
        <f>SUM(F10:F18)</f>
        <v>4305.7199999998556</v>
      </c>
      <c r="G19" s="2"/>
      <c r="H19" s="30">
        <f>SUM(H10:H18)</f>
        <v>1424102.6700000002</v>
      </c>
      <c r="I19" s="23"/>
      <c r="J19" s="8"/>
      <c r="K19" s="27">
        <f>SUM(K10:K18)</f>
        <v>346663.31</v>
      </c>
      <c r="L19" s="30">
        <f>SUM(L10:L18)</f>
        <v>330568.02</v>
      </c>
      <c r="M19" s="2"/>
      <c r="N19" s="2"/>
    </row>
    <row r="20" spans="1:16" x14ac:dyDescent="0.2">
      <c r="A20" s="2"/>
      <c r="B20" s="2"/>
      <c r="C20" s="2"/>
      <c r="D20" s="2"/>
      <c r="E20" s="2"/>
      <c r="F20" s="3"/>
      <c r="G20" s="2"/>
      <c r="H20" s="28"/>
      <c r="I20" s="1"/>
      <c r="J20" s="1"/>
      <c r="K20" s="2"/>
      <c r="L20" s="2"/>
      <c r="M20" s="2"/>
      <c r="N20" s="31"/>
    </row>
    <row r="21" spans="1:16" x14ac:dyDescent="0.2">
      <c r="A21" s="2"/>
      <c r="B21" s="32"/>
      <c r="C21" s="2"/>
      <c r="D21" s="2"/>
      <c r="E21" s="2"/>
      <c r="F21" s="3"/>
      <c r="G21" s="2"/>
      <c r="H21" s="32"/>
      <c r="I21" s="1"/>
      <c r="J21" s="1"/>
      <c r="K21" s="2"/>
      <c r="L21" s="31">
        <f>K19-L19</f>
        <v>16095.289999999979</v>
      </c>
      <c r="M21" s="2"/>
      <c r="N21" s="2"/>
    </row>
    <row r="22" spans="1:16" x14ac:dyDescent="0.2">
      <c r="A22" s="2"/>
      <c r="B22" s="2"/>
      <c r="C22" s="2"/>
      <c r="D22" s="2"/>
      <c r="E22" s="2"/>
      <c r="F22" s="33"/>
      <c r="G22" s="2"/>
      <c r="H22" s="2"/>
      <c r="I22" s="1"/>
      <c r="J22" s="1"/>
      <c r="K22" s="2"/>
      <c r="L22" s="31"/>
      <c r="M22" s="2"/>
      <c r="N22" s="31"/>
      <c r="P22" s="34"/>
    </row>
    <row r="23" spans="1:16" x14ac:dyDescent="0.2">
      <c r="A23" s="2"/>
      <c r="B23" s="2"/>
      <c r="C23" s="28"/>
      <c r="D23" s="28"/>
      <c r="E23" s="28"/>
      <c r="F23" s="35"/>
      <c r="G23" s="2"/>
      <c r="H23" s="2"/>
      <c r="I23" s="1"/>
      <c r="J23" s="1"/>
      <c r="K23" s="2"/>
      <c r="L23" s="31"/>
      <c r="M23" s="2"/>
      <c r="N23" s="2"/>
    </row>
    <row r="24" spans="1:16" x14ac:dyDescent="0.2">
      <c r="A24" s="2" t="s">
        <v>13</v>
      </c>
      <c r="B24" s="2"/>
      <c r="C24" s="2"/>
      <c r="D24" s="31"/>
      <c r="E24" s="31"/>
      <c r="F24" s="33"/>
      <c r="G24" s="2"/>
      <c r="H24" s="2"/>
      <c r="I24" s="1"/>
      <c r="J24" s="1"/>
      <c r="K24" s="31"/>
      <c r="L24" s="31"/>
      <c r="M24" s="2"/>
      <c r="N24" s="2"/>
    </row>
    <row r="25" spans="1:16" x14ac:dyDescent="0.2">
      <c r="A25" s="2"/>
      <c r="B25" s="2"/>
      <c r="C25" s="2"/>
      <c r="D25" s="31"/>
      <c r="E25" s="31"/>
      <c r="F25" s="33"/>
      <c r="G25" s="2"/>
      <c r="H25" s="2"/>
      <c r="I25" s="1"/>
      <c r="J25" s="1"/>
      <c r="K25" s="2"/>
      <c r="L25" s="2"/>
      <c r="M25" s="2"/>
      <c r="N25" s="2"/>
    </row>
    <row r="26" spans="1:16" x14ac:dyDescent="0.2">
      <c r="A26" s="2"/>
      <c r="B26" s="2"/>
      <c r="C26" s="2"/>
      <c r="D26" s="31"/>
      <c r="E26" s="31"/>
      <c r="F26" s="33"/>
      <c r="G26" s="2"/>
      <c r="H26" s="2"/>
      <c r="I26" s="1"/>
      <c r="J26" s="1"/>
      <c r="K26" s="2"/>
      <c r="L26" s="2"/>
      <c r="M26" s="2"/>
      <c r="N26" s="2"/>
    </row>
    <row r="27" spans="1:16" x14ac:dyDescent="0.2">
      <c r="A27" s="2"/>
      <c r="B27" s="2"/>
      <c r="C27" s="2"/>
      <c r="D27" s="31"/>
      <c r="E27" s="2"/>
      <c r="F27" s="33"/>
      <c r="G27" s="2"/>
      <c r="H27" s="2"/>
      <c r="I27" s="1"/>
      <c r="J27" s="1"/>
      <c r="K27" s="2"/>
      <c r="L27" s="2"/>
      <c r="M27" s="2"/>
      <c r="N27" s="2"/>
    </row>
    <row r="28" spans="1:16" x14ac:dyDescent="0.2">
      <c r="A28" s="2"/>
      <c r="B28" s="2"/>
      <c r="C28" s="2"/>
      <c r="D28" s="2"/>
      <c r="E28" s="2"/>
      <c r="F28" s="3"/>
      <c r="G28" s="2"/>
      <c r="H28" s="2"/>
      <c r="I28" s="1"/>
      <c r="J28" s="1"/>
      <c r="K28" s="2"/>
      <c r="L28" s="2"/>
      <c r="M28" s="2"/>
      <c r="N28" s="2"/>
    </row>
  </sheetData>
  <mergeCells count="4">
    <mergeCell ref="A1:I1"/>
    <mergeCell ref="A2:I2"/>
    <mergeCell ref="A3:I3"/>
    <mergeCell ref="D5:F5"/>
  </mergeCells>
  <pageMargins left="0.75" right="0.75" top="1" bottom="1" header="0.5" footer="0.5"/>
  <pageSetup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workbookViewId="0">
      <selection activeCell="K21" sqref="K21"/>
    </sheetView>
  </sheetViews>
  <sheetFormatPr defaultRowHeight="12.75" x14ac:dyDescent="0.2"/>
  <cols>
    <col min="2" max="2" width="16" bestFit="1" customWidth="1"/>
    <col min="3" max="3" width="3.28515625" customWidth="1"/>
    <col min="4" max="4" width="14.140625" bestFit="1" customWidth="1"/>
    <col min="5" max="5" width="3.140625" customWidth="1"/>
    <col min="6" max="6" width="16.140625" bestFit="1" customWidth="1"/>
    <col min="7" max="7" width="3.28515625" customWidth="1"/>
    <col min="8" max="8" width="12.42578125" bestFit="1" customWidth="1"/>
    <col min="9" max="9" width="17.42578125" bestFit="1" customWidth="1"/>
    <col min="10" max="10" width="6.7109375" customWidth="1"/>
    <col min="11" max="11" width="18.85546875" customWidth="1"/>
    <col min="12" max="12" width="21.5703125" customWidth="1"/>
    <col min="13" max="13" width="3.140625" customWidth="1"/>
    <col min="14" max="14" width="13.140625" bestFit="1" customWidth="1"/>
    <col min="15" max="15" width="3.5703125" customWidth="1"/>
    <col min="16" max="16" width="11.28515625" bestFit="1" customWidth="1"/>
    <col min="17" max="17" width="4.140625" customWidth="1"/>
    <col min="18" max="18" width="13.5703125" bestFit="1" customWidth="1"/>
    <col min="20" max="20" width="12.28515625" bestFit="1" customWidth="1"/>
    <col min="21" max="21" width="12.42578125" bestFit="1" customWidth="1"/>
  </cols>
  <sheetData>
    <row r="1" spans="1:14" ht="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  <c r="J1" s="1"/>
      <c r="K1" s="2"/>
      <c r="L1" s="2"/>
      <c r="M1" s="2"/>
      <c r="N1" s="2"/>
    </row>
    <row r="2" spans="1:14" ht="15" x14ac:dyDescent="0.25">
      <c r="A2" s="38" t="s">
        <v>14</v>
      </c>
      <c r="B2" s="39"/>
      <c r="C2" s="39"/>
      <c r="D2" s="39"/>
      <c r="E2" s="39"/>
      <c r="F2" s="39"/>
      <c r="G2" s="39"/>
      <c r="H2" s="39"/>
      <c r="I2" s="40"/>
      <c r="J2" s="1"/>
      <c r="K2" s="2"/>
      <c r="L2" s="2"/>
      <c r="M2" s="2"/>
      <c r="N2" s="2"/>
    </row>
    <row r="3" spans="1:14" ht="15" x14ac:dyDescent="0.25">
      <c r="A3" s="38" t="s">
        <v>25</v>
      </c>
      <c r="B3" s="39"/>
      <c r="C3" s="39"/>
      <c r="D3" s="39"/>
      <c r="E3" s="39"/>
      <c r="F3" s="39"/>
      <c r="G3" s="39"/>
      <c r="H3" s="39"/>
      <c r="I3" s="40"/>
      <c r="J3" s="1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3"/>
      <c r="G4" s="2"/>
      <c r="H4" s="2"/>
      <c r="I4" s="1"/>
      <c r="J4" s="1"/>
      <c r="K4" s="2"/>
      <c r="L4" s="2"/>
      <c r="M4" s="2"/>
      <c r="N4" s="2"/>
    </row>
    <row r="5" spans="1:14" x14ac:dyDescent="0.2">
      <c r="A5" s="2"/>
      <c r="B5" s="4"/>
      <c r="C5" s="2"/>
      <c r="D5" s="41"/>
      <c r="E5" s="41"/>
      <c r="F5" s="41"/>
      <c r="G5" s="2"/>
      <c r="H5" s="2"/>
      <c r="I5" s="1"/>
      <c r="J5" s="1"/>
      <c r="K5" s="2"/>
      <c r="L5" s="2"/>
      <c r="M5" s="2"/>
      <c r="N5" s="2"/>
    </row>
    <row r="6" spans="1:14" x14ac:dyDescent="0.2">
      <c r="A6" s="5" t="s">
        <v>1</v>
      </c>
      <c r="B6" s="5" t="s">
        <v>2</v>
      </c>
      <c r="C6" s="6"/>
      <c r="D6" s="6"/>
      <c r="E6" s="6"/>
      <c r="F6" s="7" t="s">
        <v>3</v>
      </c>
      <c r="G6" s="6"/>
      <c r="H6" s="5" t="s">
        <v>2</v>
      </c>
      <c r="I6" s="5" t="s">
        <v>4</v>
      </c>
      <c r="J6" s="8"/>
      <c r="K6" s="5" t="s">
        <v>5</v>
      </c>
      <c r="L6" s="5" t="s">
        <v>5</v>
      </c>
      <c r="M6" s="2"/>
      <c r="N6" s="2"/>
    </row>
    <row r="7" spans="1:14" x14ac:dyDescent="0.2">
      <c r="A7" s="5" t="s">
        <v>6</v>
      </c>
      <c r="B7" s="5" t="s">
        <v>7</v>
      </c>
      <c r="C7" s="6"/>
      <c r="D7" s="5" t="s">
        <v>8</v>
      </c>
      <c r="E7" s="6"/>
      <c r="F7" s="7" t="s">
        <v>9</v>
      </c>
      <c r="G7" s="6"/>
      <c r="H7" s="5" t="s">
        <v>7</v>
      </c>
      <c r="I7" s="5" t="s">
        <v>10</v>
      </c>
      <c r="J7" s="8"/>
      <c r="K7" s="5" t="s">
        <v>7</v>
      </c>
      <c r="L7" s="5" t="s">
        <v>7</v>
      </c>
      <c r="M7" s="2"/>
      <c r="N7" s="2"/>
    </row>
    <row r="8" spans="1:14" x14ac:dyDescent="0.2">
      <c r="A8" s="9"/>
      <c r="B8" s="9" t="s">
        <v>16</v>
      </c>
      <c r="C8" s="10"/>
      <c r="D8" s="10"/>
      <c r="E8" s="10"/>
      <c r="F8" s="11"/>
      <c r="G8" s="10"/>
      <c r="H8" s="9" t="s">
        <v>11</v>
      </c>
      <c r="I8" s="12" t="s">
        <v>12</v>
      </c>
      <c r="J8" s="8"/>
      <c r="K8" s="9" t="s">
        <v>16</v>
      </c>
      <c r="L8" s="9" t="s">
        <v>26</v>
      </c>
      <c r="M8" s="2"/>
      <c r="N8" s="2"/>
    </row>
    <row r="9" spans="1:14" x14ac:dyDescent="0.2">
      <c r="A9" s="5"/>
      <c r="B9" s="5"/>
      <c r="C9" s="6"/>
      <c r="D9" s="6"/>
      <c r="E9" s="6"/>
      <c r="F9" s="13"/>
      <c r="G9" s="6"/>
      <c r="H9" s="5"/>
      <c r="I9" s="14"/>
      <c r="J9" s="8"/>
      <c r="K9" s="5"/>
      <c r="L9" s="5"/>
      <c r="M9" s="2"/>
      <c r="N9" s="2"/>
    </row>
    <row r="10" spans="1:14" x14ac:dyDescent="0.2">
      <c r="A10" s="4">
        <v>2016</v>
      </c>
      <c r="B10" s="20">
        <v>1098865.27</v>
      </c>
      <c r="C10" s="2"/>
      <c r="D10" s="20">
        <v>-466514.67</v>
      </c>
      <c r="E10" s="20"/>
      <c r="F10" s="22">
        <f t="shared" ref="F10:F18" si="0">+H10-(B10+D10)</f>
        <v>-2487.9200000000419</v>
      </c>
      <c r="G10" s="2"/>
      <c r="H10" s="20">
        <v>629862.68000000005</v>
      </c>
      <c r="I10" s="23">
        <f t="shared" ref="I10:I18" si="1">100%-(H10/B10)</f>
        <v>0.42680627261975435</v>
      </c>
      <c r="J10" s="8"/>
      <c r="K10" s="20">
        <v>158.44</v>
      </c>
      <c r="L10" s="21">
        <v>158.44</v>
      </c>
      <c r="M10" s="2"/>
      <c r="N10" s="2"/>
    </row>
    <row r="11" spans="1:14" x14ac:dyDescent="0.2">
      <c r="A11" s="4">
        <v>2015</v>
      </c>
      <c r="B11" s="20">
        <v>304743.96000000002</v>
      </c>
      <c r="C11" s="2"/>
      <c r="D11" s="20">
        <v>-75170.39</v>
      </c>
      <c r="E11" s="20"/>
      <c r="F11" s="22">
        <f t="shared" si="0"/>
        <v>-747.86999999999534</v>
      </c>
      <c r="G11" s="2"/>
      <c r="H11" s="20">
        <v>228825.7</v>
      </c>
      <c r="I11" s="23">
        <f t="shared" si="1"/>
        <v>0.24912145920791995</v>
      </c>
      <c r="J11" s="8"/>
      <c r="K11" s="20">
        <v>107.34</v>
      </c>
      <c r="L11" s="21">
        <v>95</v>
      </c>
      <c r="M11" s="2"/>
      <c r="N11" s="2"/>
    </row>
    <row r="12" spans="1:14" x14ac:dyDescent="0.2">
      <c r="A12" s="4">
        <v>2014</v>
      </c>
      <c r="B12" s="20">
        <v>153168.29999999999</v>
      </c>
      <c r="C12" s="2"/>
      <c r="D12" s="20">
        <v>-21903.27</v>
      </c>
      <c r="E12" s="20"/>
      <c r="F12" s="22">
        <f t="shared" si="0"/>
        <v>-379.08999999999651</v>
      </c>
      <c r="G12" s="2"/>
      <c r="H12" s="20">
        <v>130885.94</v>
      </c>
      <c r="I12" s="23">
        <f t="shared" si="1"/>
        <v>0.14547631592176702</v>
      </c>
      <c r="J12" s="8"/>
      <c r="K12" s="20">
        <v>788.93</v>
      </c>
      <c r="L12" s="21">
        <v>664.11</v>
      </c>
      <c r="M12" s="2"/>
      <c r="N12" s="2"/>
    </row>
    <row r="13" spans="1:14" x14ac:dyDescent="0.2">
      <c r="A13" s="4">
        <v>2013</v>
      </c>
      <c r="B13" s="20">
        <v>81157.59</v>
      </c>
      <c r="C13" s="2"/>
      <c r="D13" s="20">
        <v>-10915.8</v>
      </c>
      <c r="E13" s="20"/>
      <c r="F13" s="22">
        <f t="shared" si="0"/>
        <v>73.530000000013388</v>
      </c>
      <c r="G13" s="2"/>
      <c r="H13" s="20">
        <v>70315.320000000007</v>
      </c>
      <c r="I13" s="23">
        <f t="shared" si="1"/>
        <v>0.13359526816900291</v>
      </c>
      <c r="J13" s="8"/>
      <c r="K13" s="20">
        <v>53186.81</v>
      </c>
      <c r="L13" s="21">
        <v>49830.78</v>
      </c>
      <c r="M13" s="2"/>
      <c r="N13" s="2"/>
    </row>
    <row r="14" spans="1:14" x14ac:dyDescent="0.2">
      <c r="A14" s="4">
        <v>2012</v>
      </c>
      <c r="B14" s="20">
        <v>73955.759999999995</v>
      </c>
      <c r="C14" s="2"/>
      <c r="D14" s="20">
        <v>-6333.89</v>
      </c>
      <c r="E14" s="20"/>
      <c r="F14" s="22">
        <f t="shared" si="0"/>
        <v>720.18000000000757</v>
      </c>
      <c r="G14" s="2"/>
      <c r="H14" s="20">
        <v>68342.05</v>
      </c>
      <c r="I14" s="23">
        <f t="shared" si="1"/>
        <v>7.5906325619532478E-2</v>
      </c>
      <c r="J14" s="8"/>
      <c r="K14" s="20">
        <v>80936.62</v>
      </c>
      <c r="L14" s="21">
        <v>74659.16</v>
      </c>
      <c r="M14" s="2"/>
      <c r="N14" s="2"/>
    </row>
    <row r="15" spans="1:14" x14ac:dyDescent="0.2">
      <c r="A15" s="4">
        <v>2011</v>
      </c>
      <c r="B15" s="20">
        <v>60548.03</v>
      </c>
      <c r="C15" s="2"/>
      <c r="D15" s="20">
        <v>-3637.22</v>
      </c>
      <c r="E15" s="20"/>
      <c r="F15" s="22">
        <f t="shared" si="0"/>
        <v>15.060000000004948</v>
      </c>
      <c r="G15" s="2"/>
      <c r="H15" s="20">
        <v>56925.87</v>
      </c>
      <c r="I15" s="23">
        <f t="shared" si="1"/>
        <v>5.9822920745728592E-2</v>
      </c>
      <c r="J15" s="8"/>
      <c r="K15" s="20">
        <v>56005.21</v>
      </c>
      <c r="L15" s="21">
        <v>53231.67</v>
      </c>
      <c r="M15" s="2"/>
      <c r="N15" s="2"/>
    </row>
    <row r="16" spans="1:14" x14ac:dyDescent="0.2">
      <c r="A16" s="4">
        <v>2010</v>
      </c>
      <c r="B16" s="20">
        <v>59662.47</v>
      </c>
      <c r="C16" s="2"/>
      <c r="D16" s="20">
        <v>-2094.92</v>
      </c>
      <c r="E16" s="20"/>
      <c r="F16" s="22">
        <f t="shared" si="0"/>
        <v>-18.100000000005821</v>
      </c>
      <c r="G16" s="2"/>
      <c r="H16" s="20">
        <v>57549.45</v>
      </c>
      <c r="I16" s="23">
        <f t="shared" si="1"/>
        <v>3.5416234024504889E-2</v>
      </c>
      <c r="J16" s="8"/>
      <c r="K16" s="20">
        <v>50460.2</v>
      </c>
      <c r="L16" s="21">
        <v>47813.17</v>
      </c>
      <c r="M16" s="2"/>
      <c r="N16" s="2"/>
    </row>
    <row r="17" spans="1:16" x14ac:dyDescent="0.2">
      <c r="A17" s="4">
        <v>2009</v>
      </c>
      <c r="B17" s="20">
        <v>51978.36</v>
      </c>
      <c r="C17" s="2"/>
      <c r="D17" s="20">
        <v>-466.34</v>
      </c>
      <c r="E17" s="20"/>
      <c r="F17" s="22">
        <f t="shared" si="0"/>
        <v>-6.7900000000008731</v>
      </c>
      <c r="G17" s="2"/>
      <c r="H17" s="20">
        <v>51505.23</v>
      </c>
      <c r="I17" s="23">
        <f t="shared" si="1"/>
        <v>9.1024418623442127E-3</v>
      </c>
      <c r="J17" s="8"/>
      <c r="K17" s="20">
        <v>48885.4</v>
      </c>
      <c r="L17" s="21">
        <v>46061.33</v>
      </c>
      <c r="M17" s="2"/>
      <c r="N17" s="2"/>
    </row>
    <row r="18" spans="1:16" x14ac:dyDescent="0.2">
      <c r="A18" s="4">
        <v>2008</v>
      </c>
      <c r="B18" s="20">
        <v>44203.27</v>
      </c>
      <c r="C18" s="2"/>
      <c r="D18" s="20">
        <v>-210.78</v>
      </c>
      <c r="E18" s="20"/>
      <c r="F18" s="22">
        <f t="shared" si="0"/>
        <v>0</v>
      </c>
      <c r="G18" s="2"/>
      <c r="H18" s="20">
        <v>43992.49</v>
      </c>
      <c r="I18" s="23">
        <f t="shared" si="1"/>
        <v>4.7684255033620948E-3</v>
      </c>
      <c r="J18" s="8"/>
      <c r="K18" s="20">
        <v>56134.36</v>
      </c>
      <c r="L18" s="21">
        <v>53230.65</v>
      </c>
      <c r="M18" s="2"/>
      <c r="N18" s="2"/>
    </row>
    <row r="19" spans="1:16" x14ac:dyDescent="0.2">
      <c r="A19" s="2"/>
      <c r="B19" s="27">
        <f>SUM(B10:B18)</f>
        <v>1928283.0100000002</v>
      </c>
      <c r="C19" s="2"/>
      <c r="D19" s="27">
        <f>SUM(D10:D18)</f>
        <v>-587247.28</v>
      </c>
      <c r="E19" s="28"/>
      <c r="F19" s="29">
        <f>SUM(F10:F18)</f>
        <v>-2831.0000000000146</v>
      </c>
      <c r="G19" s="2"/>
      <c r="H19" s="30">
        <f>SUM(H10:H18)</f>
        <v>1338204.7300000002</v>
      </c>
      <c r="I19" s="23"/>
      <c r="J19" s="8"/>
      <c r="K19" s="27">
        <f>SUM(K10:K18)</f>
        <v>346663.31</v>
      </c>
      <c r="L19" s="30">
        <f>SUM(L10:L18)</f>
        <v>325744.31000000006</v>
      </c>
      <c r="M19" s="2"/>
      <c r="N19" s="2"/>
    </row>
    <row r="20" spans="1:16" x14ac:dyDescent="0.2">
      <c r="A20" s="2"/>
      <c r="B20" s="2"/>
      <c r="C20" s="2"/>
      <c r="D20" s="2"/>
      <c r="E20" s="2"/>
      <c r="F20" s="3"/>
      <c r="G20" s="2"/>
      <c r="H20" s="28"/>
      <c r="I20" s="1"/>
      <c r="J20" s="1"/>
      <c r="K20" s="2"/>
      <c r="L20" s="2"/>
      <c r="M20" s="2"/>
      <c r="N20" s="31"/>
    </row>
    <row r="21" spans="1:16" x14ac:dyDescent="0.2">
      <c r="A21" s="2"/>
      <c r="B21" s="32"/>
      <c r="C21" s="2"/>
      <c r="D21" s="2"/>
      <c r="E21" s="2"/>
      <c r="F21" s="3"/>
      <c r="G21" s="2"/>
      <c r="H21" s="32"/>
      <c r="I21" s="1"/>
      <c r="J21" s="1"/>
      <c r="K21" s="2"/>
      <c r="L21" s="31">
        <f>K19-L19</f>
        <v>20918.999999999942</v>
      </c>
      <c r="M21" s="2"/>
      <c r="N21" s="2"/>
    </row>
    <row r="22" spans="1:16" x14ac:dyDescent="0.2">
      <c r="A22" s="2"/>
      <c r="B22" s="2"/>
      <c r="C22" s="2"/>
      <c r="D22" s="2"/>
      <c r="E22" s="2"/>
      <c r="F22" s="33"/>
      <c r="G22" s="2"/>
      <c r="H22" s="2"/>
      <c r="I22" s="1"/>
      <c r="J22" s="1"/>
      <c r="K22" s="2"/>
      <c r="L22" s="31"/>
      <c r="M22" s="2"/>
      <c r="N22" s="31"/>
      <c r="P22" s="34"/>
    </row>
    <row r="23" spans="1:16" x14ac:dyDescent="0.2">
      <c r="A23" s="2"/>
      <c r="B23" s="2"/>
      <c r="C23" s="28"/>
      <c r="D23" s="28"/>
      <c r="E23" s="28"/>
      <c r="F23" s="35"/>
      <c r="G23" s="2"/>
      <c r="H23" s="2"/>
      <c r="I23" s="1"/>
      <c r="J23" s="1"/>
      <c r="K23" s="2"/>
      <c r="L23" s="31"/>
      <c r="M23" s="2"/>
      <c r="N23" s="2"/>
    </row>
    <row r="24" spans="1:16" x14ac:dyDescent="0.2">
      <c r="A24" s="2" t="s">
        <v>13</v>
      </c>
      <c r="B24" s="2"/>
      <c r="C24" s="2"/>
      <c r="D24" s="31"/>
      <c r="E24" s="31"/>
      <c r="F24" s="33"/>
      <c r="G24" s="2"/>
      <c r="H24" s="2"/>
      <c r="I24" s="1"/>
      <c r="J24" s="1"/>
      <c r="K24" s="31"/>
      <c r="L24" s="31"/>
      <c r="M24" s="2"/>
      <c r="N24" s="2"/>
    </row>
    <row r="25" spans="1:16" x14ac:dyDescent="0.2">
      <c r="A25" s="2"/>
      <c r="B25" s="2"/>
      <c r="C25" s="2"/>
      <c r="D25" s="31"/>
      <c r="E25" s="31"/>
      <c r="F25" s="33"/>
      <c r="G25" s="2"/>
      <c r="H25" s="2"/>
      <c r="I25" s="1"/>
      <c r="J25" s="1"/>
      <c r="K25" s="2"/>
      <c r="L25" s="2"/>
      <c r="M25" s="2"/>
      <c r="N25" s="2"/>
    </row>
    <row r="26" spans="1:16" x14ac:dyDescent="0.2">
      <c r="A26" s="2"/>
      <c r="B26" s="2"/>
      <c r="C26" s="2"/>
      <c r="D26" s="31"/>
      <c r="E26" s="31"/>
      <c r="F26" s="33"/>
      <c r="G26" s="2"/>
      <c r="H26" s="2"/>
      <c r="I26" s="1"/>
      <c r="J26" s="1"/>
      <c r="K26" s="2"/>
      <c r="L26" s="2"/>
      <c r="M26" s="2"/>
      <c r="N26" s="2"/>
    </row>
    <row r="27" spans="1:16" x14ac:dyDescent="0.2">
      <c r="A27" s="2"/>
      <c r="B27" s="2"/>
      <c r="C27" s="2"/>
      <c r="D27" s="31"/>
      <c r="E27" s="2"/>
      <c r="F27" s="33"/>
      <c r="G27" s="2"/>
      <c r="H27" s="2"/>
      <c r="I27" s="1"/>
      <c r="J27" s="1"/>
      <c r="K27" s="2"/>
      <c r="L27" s="2"/>
      <c r="M27" s="2"/>
      <c r="N27" s="2"/>
    </row>
    <row r="28" spans="1:16" x14ac:dyDescent="0.2">
      <c r="A28" s="2"/>
      <c r="B28" s="2"/>
      <c r="C28" s="2"/>
      <c r="D28" s="2"/>
      <c r="E28" s="2"/>
      <c r="F28" s="3"/>
      <c r="G28" s="2"/>
      <c r="H28" s="2"/>
      <c r="I28" s="1"/>
      <c r="J28" s="1"/>
      <c r="K28" s="2"/>
      <c r="L28" s="2"/>
      <c r="M28" s="2"/>
      <c r="N28" s="2"/>
    </row>
  </sheetData>
  <mergeCells count="4">
    <mergeCell ref="A1:I1"/>
    <mergeCell ref="A2:I2"/>
    <mergeCell ref="A3:I3"/>
    <mergeCell ref="D5:F5"/>
  </mergeCells>
  <pageMargins left="0.75" right="0.75" top="1" bottom="1" header="0.5" footer="0.5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workbookViewId="0">
      <selection activeCell="I44" sqref="I44"/>
    </sheetView>
  </sheetViews>
  <sheetFormatPr defaultRowHeight="12.75" x14ac:dyDescent="0.2"/>
  <cols>
    <col min="2" max="2" width="16" bestFit="1" customWidth="1"/>
    <col min="3" max="3" width="3.28515625" customWidth="1"/>
    <col min="4" max="4" width="14.140625" bestFit="1" customWidth="1"/>
    <col min="5" max="5" width="3.140625" customWidth="1"/>
    <col min="6" max="6" width="16.140625" bestFit="1" customWidth="1"/>
    <col min="7" max="7" width="3.28515625" customWidth="1"/>
    <col min="8" max="8" width="12.42578125" bestFit="1" customWidth="1"/>
    <col min="9" max="9" width="17.42578125" bestFit="1" customWidth="1"/>
    <col min="10" max="10" width="6.7109375" customWidth="1"/>
    <col min="11" max="11" width="18.85546875" customWidth="1"/>
    <col min="12" max="12" width="21.5703125" customWidth="1"/>
    <col min="13" max="13" width="3.140625" customWidth="1"/>
    <col min="14" max="14" width="13.140625" bestFit="1" customWidth="1"/>
    <col min="15" max="15" width="3.5703125" customWidth="1"/>
    <col min="16" max="16" width="11.28515625" bestFit="1" customWidth="1"/>
    <col min="17" max="17" width="4.140625" customWidth="1"/>
    <col min="18" max="18" width="13.5703125" bestFit="1" customWidth="1"/>
    <col min="20" max="20" width="12.28515625" bestFit="1" customWidth="1"/>
    <col min="21" max="21" width="12.42578125" bestFit="1" customWidth="1"/>
  </cols>
  <sheetData>
    <row r="1" spans="1:14" ht="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  <c r="J1" s="1"/>
      <c r="K1" s="2"/>
      <c r="L1" s="2"/>
      <c r="M1" s="2"/>
      <c r="N1" s="2"/>
    </row>
    <row r="2" spans="1:14" ht="15" x14ac:dyDescent="0.25">
      <c r="A2" s="38" t="s">
        <v>14</v>
      </c>
      <c r="B2" s="39"/>
      <c r="C2" s="39"/>
      <c r="D2" s="39"/>
      <c r="E2" s="39"/>
      <c r="F2" s="39"/>
      <c r="G2" s="39"/>
      <c r="H2" s="39"/>
      <c r="I2" s="40"/>
      <c r="J2" s="1"/>
      <c r="K2" s="2"/>
      <c r="L2" s="2"/>
      <c r="M2" s="2"/>
      <c r="N2" s="2"/>
    </row>
    <row r="3" spans="1:14" ht="15" x14ac:dyDescent="0.25">
      <c r="A3" s="38" t="s">
        <v>27</v>
      </c>
      <c r="B3" s="39"/>
      <c r="C3" s="39"/>
      <c r="D3" s="39"/>
      <c r="E3" s="39"/>
      <c r="F3" s="39"/>
      <c r="G3" s="39"/>
      <c r="H3" s="39"/>
      <c r="I3" s="40"/>
      <c r="J3" s="1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3"/>
      <c r="G4" s="2"/>
      <c r="H4" s="2"/>
      <c r="I4" s="1"/>
      <c r="J4" s="1"/>
      <c r="K4" s="2"/>
      <c r="L4" s="2"/>
      <c r="M4" s="2"/>
      <c r="N4" s="2"/>
    </row>
    <row r="5" spans="1:14" x14ac:dyDescent="0.2">
      <c r="A5" s="2"/>
      <c r="B5" s="4"/>
      <c r="C5" s="2"/>
      <c r="D5" s="41"/>
      <c r="E5" s="41"/>
      <c r="F5" s="41"/>
      <c r="G5" s="2"/>
      <c r="H5" s="2"/>
      <c r="I5" s="1"/>
      <c r="J5" s="1"/>
      <c r="K5" s="2"/>
      <c r="L5" s="2"/>
      <c r="M5" s="2"/>
      <c r="N5" s="2"/>
    </row>
    <row r="6" spans="1:14" x14ac:dyDescent="0.2">
      <c r="A6" s="5" t="s">
        <v>1</v>
      </c>
      <c r="B6" s="5" t="s">
        <v>2</v>
      </c>
      <c r="C6" s="6"/>
      <c r="D6" s="6"/>
      <c r="E6" s="6"/>
      <c r="F6" s="7" t="s">
        <v>3</v>
      </c>
      <c r="G6" s="6"/>
      <c r="H6" s="5" t="s">
        <v>2</v>
      </c>
      <c r="I6" s="5" t="s">
        <v>4</v>
      </c>
      <c r="J6" s="8"/>
      <c r="K6" s="5" t="s">
        <v>5</v>
      </c>
      <c r="L6" s="5" t="s">
        <v>5</v>
      </c>
      <c r="M6" s="2"/>
      <c r="N6" s="2"/>
    </row>
    <row r="7" spans="1:14" x14ac:dyDescent="0.2">
      <c r="A7" s="5" t="s">
        <v>6</v>
      </c>
      <c r="B7" s="5" t="s">
        <v>7</v>
      </c>
      <c r="C7" s="6"/>
      <c r="D7" s="5" t="s">
        <v>8</v>
      </c>
      <c r="E7" s="6"/>
      <c r="F7" s="7" t="s">
        <v>9</v>
      </c>
      <c r="G7" s="6"/>
      <c r="H7" s="5" t="s">
        <v>7</v>
      </c>
      <c r="I7" s="5" t="s">
        <v>10</v>
      </c>
      <c r="J7" s="8"/>
      <c r="K7" s="5" t="s">
        <v>7</v>
      </c>
      <c r="L7" s="5" t="s">
        <v>7</v>
      </c>
      <c r="M7" s="2"/>
      <c r="N7" s="2"/>
    </row>
    <row r="8" spans="1:14" x14ac:dyDescent="0.2">
      <c r="A8" s="9"/>
      <c r="B8" s="9" t="s">
        <v>16</v>
      </c>
      <c r="C8" s="10"/>
      <c r="D8" s="10"/>
      <c r="E8" s="10"/>
      <c r="F8" s="11"/>
      <c r="G8" s="10"/>
      <c r="H8" s="9" t="s">
        <v>11</v>
      </c>
      <c r="I8" s="12" t="s">
        <v>12</v>
      </c>
      <c r="J8" s="8"/>
      <c r="K8" s="9" t="s">
        <v>16</v>
      </c>
      <c r="L8" s="9" t="s">
        <v>28</v>
      </c>
      <c r="M8" s="2"/>
      <c r="N8" s="2"/>
    </row>
    <row r="9" spans="1:14" x14ac:dyDescent="0.2">
      <c r="A9" s="5"/>
      <c r="B9" s="5"/>
      <c r="C9" s="6"/>
      <c r="D9" s="6"/>
      <c r="E9" s="6"/>
      <c r="F9" s="13"/>
      <c r="G9" s="6"/>
      <c r="H9" s="5"/>
      <c r="I9" s="14"/>
      <c r="J9" s="8"/>
      <c r="K9" s="5"/>
      <c r="L9" s="5"/>
      <c r="M9" s="2"/>
      <c r="N9" s="2"/>
    </row>
    <row r="10" spans="1:14" x14ac:dyDescent="0.2">
      <c r="A10" s="4">
        <v>2016</v>
      </c>
      <c r="B10" s="20">
        <v>1098865.27</v>
      </c>
      <c r="C10" s="2"/>
      <c r="D10" s="20">
        <v>-519002.08</v>
      </c>
      <c r="E10" s="20"/>
      <c r="F10" s="22">
        <f t="shared" ref="F10:F18" si="0">+H10-(B10+D10)</f>
        <v>-1076.2699999999022</v>
      </c>
      <c r="G10" s="2"/>
      <c r="H10" s="20">
        <v>578786.92000000004</v>
      </c>
      <c r="I10" s="23">
        <f t="shared" ref="I10:I18" si="1">100%-(H10/B10)</f>
        <v>0.47328672968252061</v>
      </c>
      <c r="J10" s="8"/>
      <c r="K10" s="20">
        <v>158.44</v>
      </c>
      <c r="L10" s="21">
        <v>158.44</v>
      </c>
      <c r="M10" s="2"/>
      <c r="N10" s="2"/>
    </row>
    <row r="11" spans="1:14" x14ac:dyDescent="0.2">
      <c r="A11" s="4">
        <v>2015</v>
      </c>
      <c r="B11" s="20">
        <v>304743.96000000002</v>
      </c>
      <c r="C11" s="2"/>
      <c r="D11" s="20">
        <v>-88851.51</v>
      </c>
      <c r="E11" s="20"/>
      <c r="F11" s="22">
        <f t="shared" si="0"/>
        <v>-906.01000000000931</v>
      </c>
      <c r="G11" s="2"/>
      <c r="H11" s="20">
        <v>214986.44</v>
      </c>
      <c r="I11" s="23">
        <f t="shared" si="1"/>
        <v>0.29453420504216066</v>
      </c>
      <c r="J11" s="8"/>
      <c r="K11" s="20">
        <v>107.34</v>
      </c>
      <c r="L11" s="21">
        <v>95</v>
      </c>
      <c r="M11" s="2"/>
      <c r="N11" s="2"/>
    </row>
    <row r="12" spans="1:14" x14ac:dyDescent="0.2">
      <c r="A12" s="4">
        <v>2014</v>
      </c>
      <c r="B12" s="20">
        <v>153168.29999999999</v>
      </c>
      <c r="C12" s="2"/>
      <c r="D12" s="20">
        <v>-28821.67</v>
      </c>
      <c r="E12" s="20"/>
      <c r="F12" s="22">
        <f t="shared" si="0"/>
        <v>-3100.3499999999913</v>
      </c>
      <c r="G12" s="2"/>
      <c r="H12" s="20">
        <v>121246.28</v>
      </c>
      <c r="I12" s="23">
        <f t="shared" si="1"/>
        <v>0.20841140105361222</v>
      </c>
      <c r="J12" s="8"/>
      <c r="K12" s="20">
        <v>788.93</v>
      </c>
      <c r="L12" s="21">
        <v>664.11</v>
      </c>
      <c r="M12" s="2"/>
      <c r="N12" s="2"/>
    </row>
    <row r="13" spans="1:14" x14ac:dyDescent="0.2">
      <c r="A13" s="4">
        <v>2013</v>
      </c>
      <c r="B13" s="20">
        <v>81157.59</v>
      </c>
      <c r="C13" s="2"/>
      <c r="D13" s="20">
        <v>-15011.89</v>
      </c>
      <c r="E13" s="20"/>
      <c r="F13" s="22">
        <f t="shared" si="0"/>
        <v>27.680000000007567</v>
      </c>
      <c r="G13" s="2"/>
      <c r="H13" s="20">
        <v>66173.38</v>
      </c>
      <c r="I13" s="23">
        <f t="shared" si="1"/>
        <v>0.18463103697386762</v>
      </c>
      <c r="J13" s="8"/>
      <c r="K13" s="20">
        <v>53186.81</v>
      </c>
      <c r="L13" s="21">
        <v>48973.52</v>
      </c>
      <c r="M13" s="2"/>
      <c r="N13" s="2"/>
    </row>
    <row r="14" spans="1:14" x14ac:dyDescent="0.2">
      <c r="A14" s="4">
        <v>2012</v>
      </c>
      <c r="B14" s="20">
        <v>73955.759999999995</v>
      </c>
      <c r="C14" s="2"/>
      <c r="D14" s="20">
        <v>-9485.25</v>
      </c>
      <c r="E14" s="20"/>
      <c r="F14" s="22">
        <f t="shared" si="0"/>
        <v>661.2300000000032</v>
      </c>
      <c r="G14" s="2"/>
      <c r="H14" s="20">
        <v>65131.74</v>
      </c>
      <c r="I14" s="23">
        <f t="shared" si="1"/>
        <v>0.11931484444213669</v>
      </c>
      <c r="J14" s="8"/>
      <c r="K14" s="20">
        <v>80936.62</v>
      </c>
      <c r="L14" s="21">
        <v>73469.36</v>
      </c>
      <c r="M14" s="2"/>
      <c r="N14" s="2"/>
    </row>
    <row r="15" spans="1:14" x14ac:dyDescent="0.2">
      <c r="A15" s="4">
        <v>2011</v>
      </c>
      <c r="B15" s="20">
        <v>60548.03</v>
      </c>
      <c r="C15" s="2"/>
      <c r="D15" s="20">
        <v>-4293.7700000000004</v>
      </c>
      <c r="E15" s="20"/>
      <c r="F15" s="22">
        <f t="shared" si="0"/>
        <v>15.060000000004948</v>
      </c>
      <c r="G15" s="2"/>
      <c r="H15" s="20">
        <v>56269.32</v>
      </c>
      <c r="I15" s="23">
        <f t="shared" si="1"/>
        <v>7.0666378410660036E-2</v>
      </c>
      <c r="J15" s="8"/>
      <c r="K15" s="20">
        <v>56005.21</v>
      </c>
      <c r="L15" s="21">
        <v>52499.34</v>
      </c>
      <c r="M15" s="2"/>
      <c r="N15" s="2"/>
    </row>
    <row r="16" spans="1:14" x14ac:dyDescent="0.2">
      <c r="A16" s="4">
        <v>2010</v>
      </c>
      <c r="B16" s="20">
        <v>59662.47</v>
      </c>
      <c r="C16" s="2"/>
      <c r="D16" s="20">
        <v>-3358.64</v>
      </c>
      <c r="E16" s="20"/>
      <c r="F16" s="22">
        <f t="shared" si="0"/>
        <v>-18.099999999998545</v>
      </c>
      <c r="G16" s="2"/>
      <c r="H16" s="20">
        <v>56285.73</v>
      </c>
      <c r="I16" s="23">
        <f t="shared" si="1"/>
        <v>5.6597388609623378E-2</v>
      </c>
      <c r="J16" s="8"/>
      <c r="K16" s="20">
        <v>50460.2</v>
      </c>
      <c r="L16" s="21">
        <v>47557.7</v>
      </c>
      <c r="M16" s="2"/>
      <c r="N16" s="2"/>
    </row>
    <row r="17" spans="1:16" x14ac:dyDescent="0.2">
      <c r="A17" s="4">
        <v>2009</v>
      </c>
      <c r="B17" s="20">
        <v>51978.36</v>
      </c>
      <c r="C17" s="2"/>
      <c r="D17" s="20">
        <v>-898.78</v>
      </c>
      <c r="E17" s="20"/>
      <c r="F17" s="22">
        <f>+H17-(B17+D17)</f>
        <v>-6.7900000000008731</v>
      </c>
      <c r="G17" s="2"/>
      <c r="H17" s="20">
        <v>51072.79</v>
      </c>
      <c r="I17" s="23">
        <f t="shared" si="1"/>
        <v>1.7422057948730973E-2</v>
      </c>
      <c r="J17" s="8"/>
      <c r="K17" s="20">
        <v>48885.4</v>
      </c>
      <c r="L17" s="21">
        <v>45888.25</v>
      </c>
      <c r="M17" s="2"/>
      <c r="N17" s="2"/>
    </row>
    <row r="18" spans="1:16" x14ac:dyDescent="0.2">
      <c r="A18" s="4">
        <v>2008</v>
      </c>
      <c r="B18" s="20">
        <v>44203.27</v>
      </c>
      <c r="C18" s="2"/>
      <c r="D18" s="20">
        <v>-210.78</v>
      </c>
      <c r="E18" s="20"/>
      <c r="F18" s="22">
        <f t="shared" si="0"/>
        <v>0</v>
      </c>
      <c r="G18" s="2"/>
      <c r="H18" s="20">
        <v>43992.49</v>
      </c>
      <c r="I18" s="23">
        <f t="shared" si="1"/>
        <v>4.7684255033620948E-3</v>
      </c>
      <c r="J18" s="8"/>
      <c r="K18" s="20">
        <v>56134.36</v>
      </c>
      <c r="L18" s="21">
        <v>53179.95</v>
      </c>
      <c r="M18" s="2"/>
      <c r="N18" s="2"/>
    </row>
    <row r="19" spans="1:16" x14ac:dyDescent="0.2">
      <c r="A19" s="2"/>
      <c r="B19" s="27">
        <f>SUM(B10:B18)</f>
        <v>1928283.0100000002</v>
      </c>
      <c r="C19" s="2"/>
      <c r="D19" s="27">
        <f>SUM(D10:D18)</f>
        <v>-669934.37000000011</v>
      </c>
      <c r="E19" s="28"/>
      <c r="F19" s="29">
        <f>SUM(F10:F18)</f>
        <v>-4403.5499999998865</v>
      </c>
      <c r="G19" s="2"/>
      <c r="H19" s="30">
        <f>SUM(H10:H18)</f>
        <v>1253945.0900000001</v>
      </c>
      <c r="I19" s="23"/>
      <c r="J19" s="8"/>
      <c r="K19" s="27">
        <f>SUM(K10:K18)</f>
        <v>346663.31</v>
      </c>
      <c r="L19" s="30">
        <f>SUM(L10:L18)</f>
        <v>322485.67</v>
      </c>
      <c r="M19" s="2"/>
      <c r="N19" s="2"/>
    </row>
    <row r="20" spans="1:16" x14ac:dyDescent="0.2">
      <c r="A20" s="2"/>
      <c r="B20" s="2"/>
      <c r="C20" s="2"/>
      <c r="D20" s="2"/>
      <c r="E20" s="2"/>
      <c r="F20" s="3"/>
      <c r="G20" s="2"/>
      <c r="H20" s="28"/>
      <c r="I20" s="1"/>
      <c r="J20" s="1"/>
      <c r="K20" s="2"/>
      <c r="L20" s="2"/>
      <c r="M20" s="2"/>
      <c r="N20" s="31"/>
    </row>
    <row r="21" spans="1:16" x14ac:dyDescent="0.2">
      <c r="A21" s="2"/>
      <c r="B21" s="32"/>
      <c r="C21" s="2"/>
      <c r="D21" s="2"/>
      <c r="E21" s="2"/>
      <c r="F21" s="3"/>
      <c r="G21" s="2"/>
      <c r="H21" s="32"/>
      <c r="I21" s="1"/>
      <c r="J21" s="1"/>
      <c r="K21" s="2"/>
      <c r="L21" s="31">
        <f>K19-L19</f>
        <v>24177.640000000014</v>
      </c>
      <c r="M21" s="2"/>
      <c r="N21" s="2"/>
    </row>
    <row r="22" spans="1:16" x14ac:dyDescent="0.2">
      <c r="A22" s="2"/>
      <c r="B22" s="2"/>
      <c r="C22" s="2"/>
      <c r="D22" s="2"/>
      <c r="E22" s="2"/>
      <c r="F22" s="33"/>
      <c r="G22" s="2"/>
      <c r="H22" s="2"/>
      <c r="I22" s="1"/>
      <c r="J22" s="1"/>
      <c r="K22" s="2"/>
      <c r="L22" s="31"/>
      <c r="M22" s="2"/>
      <c r="N22" s="31"/>
      <c r="P22" s="34"/>
    </row>
    <row r="23" spans="1:16" x14ac:dyDescent="0.2">
      <c r="A23" s="2"/>
      <c r="B23" s="2"/>
      <c r="C23" s="28"/>
      <c r="D23" s="28"/>
      <c r="E23" s="28"/>
      <c r="F23" s="35"/>
      <c r="G23" s="2"/>
      <c r="H23" s="2"/>
      <c r="I23" s="1"/>
      <c r="J23" s="1"/>
      <c r="K23" s="2"/>
      <c r="L23" s="31"/>
      <c r="M23" s="2"/>
      <c r="N23" s="2"/>
    </row>
    <row r="24" spans="1:16" x14ac:dyDescent="0.2">
      <c r="A24" s="2" t="s">
        <v>13</v>
      </c>
      <c r="B24" s="2"/>
      <c r="C24" s="2"/>
      <c r="D24" s="31"/>
      <c r="E24" s="31"/>
      <c r="F24" s="33"/>
      <c r="G24" s="2"/>
      <c r="H24" s="2"/>
      <c r="I24" s="1"/>
      <c r="J24" s="1"/>
      <c r="K24" s="31"/>
      <c r="L24" s="31"/>
      <c r="M24" s="2"/>
      <c r="N24" s="2"/>
    </row>
    <row r="25" spans="1:16" x14ac:dyDescent="0.2">
      <c r="A25" s="2"/>
      <c r="B25" s="2"/>
      <c r="C25" s="2"/>
      <c r="D25" s="31"/>
      <c r="E25" s="31"/>
      <c r="F25" s="33"/>
      <c r="G25" s="2"/>
      <c r="H25" s="2"/>
      <c r="I25" s="1"/>
      <c r="J25" s="1"/>
      <c r="K25" s="2"/>
      <c r="L25" s="2"/>
      <c r="M25" s="2"/>
      <c r="N25" s="2"/>
    </row>
    <row r="26" spans="1:16" x14ac:dyDescent="0.2">
      <c r="A26" s="2"/>
      <c r="B26" s="2"/>
      <c r="C26" s="2"/>
      <c r="D26" s="31"/>
      <c r="E26" s="31"/>
      <c r="F26" s="33"/>
      <c r="G26" s="2"/>
      <c r="H26" s="2"/>
      <c r="I26" s="1"/>
      <c r="J26" s="1"/>
      <c r="K26" s="2"/>
      <c r="L26" s="2"/>
      <c r="M26" s="2"/>
      <c r="N26" s="2"/>
    </row>
    <row r="27" spans="1:16" x14ac:dyDescent="0.2">
      <c r="A27" s="2"/>
      <c r="B27" s="2"/>
      <c r="C27" s="2"/>
      <c r="D27" s="31"/>
      <c r="E27" s="2"/>
      <c r="F27" s="33"/>
      <c r="G27" s="2"/>
      <c r="H27" s="2"/>
      <c r="I27" s="1"/>
      <c r="J27" s="1"/>
      <c r="K27" s="2"/>
      <c r="L27" s="2"/>
      <c r="M27" s="2"/>
      <c r="N27" s="2"/>
    </row>
    <row r="28" spans="1:16" x14ac:dyDescent="0.2">
      <c r="A28" s="2"/>
      <c r="B28" s="2"/>
      <c r="C28" s="2"/>
      <c r="D28" s="2"/>
      <c r="E28" s="2"/>
      <c r="F28" s="3"/>
      <c r="G28" s="2"/>
      <c r="H28" s="2"/>
      <c r="I28" s="1"/>
      <c r="J28" s="1"/>
      <c r="K28" s="2"/>
      <c r="L28" s="2"/>
      <c r="M28" s="2"/>
      <c r="N28" s="2"/>
    </row>
  </sheetData>
  <mergeCells count="4">
    <mergeCell ref="A1:I1"/>
    <mergeCell ref="A2:I2"/>
    <mergeCell ref="A3:I3"/>
    <mergeCell ref="D5:F5"/>
  </mergeCells>
  <pageMargins left="0.75" right="0.75" top="1" bottom="1" header="0.5" footer="0.5"/>
  <pageSetup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workbookViewId="0">
      <selection activeCell="D17" sqref="D17"/>
    </sheetView>
  </sheetViews>
  <sheetFormatPr defaultRowHeight="12.75" x14ac:dyDescent="0.2"/>
  <cols>
    <col min="2" max="2" width="16" bestFit="1" customWidth="1"/>
    <col min="3" max="3" width="3.28515625" customWidth="1"/>
    <col min="4" max="4" width="14.140625" bestFit="1" customWidth="1"/>
    <col min="5" max="5" width="3.140625" customWidth="1"/>
    <col min="6" max="6" width="16.140625" bestFit="1" customWidth="1"/>
    <col min="7" max="7" width="3.28515625" customWidth="1"/>
    <col min="8" max="8" width="12.42578125" bestFit="1" customWidth="1"/>
    <col min="9" max="9" width="17.42578125" bestFit="1" customWidth="1"/>
    <col min="10" max="10" width="6.7109375" customWidth="1"/>
    <col min="11" max="11" width="18.85546875" customWidth="1"/>
    <col min="12" max="12" width="21.5703125" customWidth="1"/>
    <col min="13" max="13" width="3.140625" customWidth="1"/>
    <col min="14" max="14" width="13.140625" bestFit="1" customWidth="1"/>
    <col min="15" max="15" width="3.5703125" customWidth="1"/>
    <col min="16" max="16" width="11.28515625" bestFit="1" customWidth="1"/>
    <col min="17" max="17" width="4.140625" customWidth="1"/>
    <col min="18" max="18" width="13.5703125" bestFit="1" customWidth="1"/>
    <col min="20" max="20" width="12.28515625" bestFit="1" customWidth="1"/>
    <col min="21" max="21" width="12.42578125" bestFit="1" customWidth="1"/>
  </cols>
  <sheetData>
    <row r="1" spans="1:14" ht="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  <c r="J1" s="1"/>
      <c r="K1" s="2"/>
      <c r="L1" s="2"/>
      <c r="M1" s="2"/>
      <c r="N1" s="2"/>
    </row>
    <row r="2" spans="1:14" ht="15" x14ac:dyDescent="0.25">
      <c r="A2" s="38" t="s">
        <v>14</v>
      </c>
      <c r="B2" s="39"/>
      <c r="C2" s="39"/>
      <c r="D2" s="39"/>
      <c r="E2" s="39"/>
      <c r="F2" s="39"/>
      <c r="G2" s="39"/>
      <c r="H2" s="39"/>
      <c r="I2" s="40"/>
      <c r="J2" s="1"/>
      <c r="K2" s="2"/>
      <c r="L2" s="2"/>
      <c r="M2" s="2"/>
      <c r="N2" s="2"/>
    </row>
    <row r="3" spans="1:14" ht="15" x14ac:dyDescent="0.25">
      <c r="A3" s="38" t="s">
        <v>29</v>
      </c>
      <c r="B3" s="39"/>
      <c r="C3" s="39"/>
      <c r="D3" s="39"/>
      <c r="E3" s="39"/>
      <c r="F3" s="39"/>
      <c r="G3" s="39"/>
      <c r="H3" s="39"/>
      <c r="I3" s="40"/>
      <c r="J3" s="1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3"/>
      <c r="G4" s="2"/>
      <c r="H4" s="2"/>
      <c r="I4" s="1"/>
      <c r="J4" s="1"/>
      <c r="K4" s="2"/>
      <c r="L4" s="2"/>
      <c r="M4" s="2"/>
      <c r="N4" s="2"/>
    </row>
    <row r="5" spans="1:14" x14ac:dyDescent="0.2">
      <c r="A5" s="2"/>
      <c r="B5" s="4"/>
      <c r="C5" s="2"/>
      <c r="D5" s="41"/>
      <c r="E5" s="41"/>
      <c r="F5" s="41"/>
      <c r="G5" s="2"/>
      <c r="H5" s="2"/>
      <c r="I5" s="1"/>
      <c r="J5" s="1"/>
      <c r="K5" s="2"/>
      <c r="L5" s="2"/>
      <c r="M5" s="2"/>
      <c r="N5" s="2"/>
    </row>
    <row r="6" spans="1:14" x14ac:dyDescent="0.2">
      <c r="A6" s="5" t="s">
        <v>1</v>
      </c>
      <c r="B6" s="5" t="s">
        <v>2</v>
      </c>
      <c r="C6" s="6"/>
      <c r="D6" s="6"/>
      <c r="E6" s="6"/>
      <c r="F6" s="7" t="s">
        <v>3</v>
      </c>
      <c r="G6" s="6"/>
      <c r="H6" s="5" t="s">
        <v>2</v>
      </c>
      <c r="I6" s="5" t="s">
        <v>4</v>
      </c>
      <c r="J6" s="8"/>
      <c r="K6" s="5" t="s">
        <v>5</v>
      </c>
      <c r="L6" s="5" t="s">
        <v>5</v>
      </c>
      <c r="M6" s="2"/>
      <c r="N6" s="2"/>
    </row>
    <row r="7" spans="1:14" x14ac:dyDescent="0.2">
      <c r="A7" s="5" t="s">
        <v>6</v>
      </c>
      <c r="B7" s="5" t="s">
        <v>7</v>
      </c>
      <c r="C7" s="6"/>
      <c r="D7" s="5" t="s">
        <v>8</v>
      </c>
      <c r="E7" s="6"/>
      <c r="F7" s="7" t="s">
        <v>9</v>
      </c>
      <c r="G7" s="6"/>
      <c r="H7" s="5" t="s">
        <v>7</v>
      </c>
      <c r="I7" s="5" t="s">
        <v>10</v>
      </c>
      <c r="J7" s="8"/>
      <c r="K7" s="5" t="s">
        <v>7</v>
      </c>
      <c r="L7" s="5" t="s">
        <v>7</v>
      </c>
      <c r="M7" s="2"/>
      <c r="N7" s="2"/>
    </row>
    <row r="8" spans="1:14" x14ac:dyDescent="0.2">
      <c r="A8" s="9"/>
      <c r="B8" s="9" t="s">
        <v>16</v>
      </c>
      <c r="C8" s="10"/>
      <c r="D8" s="10"/>
      <c r="E8" s="10"/>
      <c r="F8" s="11"/>
      <c r="G8" s="10"/>
      <c r="H8" s="9" t="s">
        <v>11</v>
      </c>
      <c r="I8" s="12" t="s">
        <v>12</v>
      </c>
      <c r="J8" s="8"/>
      <c r="K8" s="9" t="s">
        <v>16</v>
      </c>
      <c r="L8" s="9" t="s">
        <v>30</v>
      </c>
      <c r="M8" s="2"/>
      <c r="N8" s="2"/>
    </row>
    <row r="9" spans="1:14" x14ac:dyDescent="0.2">
      <c r="A9" s="5"/>
      <c r="B9" s="5"/>
      <c r="C9" s="6"/>
      <c r="D9" s="6"/>
      <c r="E9" s="6"/>
      <c r="F9" s="13"/>
      <c r="G9" s="6"/>
      <c r="H9" s="5"/>
      <c r="I9" s="14"/>
      <c r="J9" s="8"/>
      <c r="K9" s="5"/>
      <c r="L9" s="5"/>
      <c r="M9" s="2"/>
      <c r="N9" s="2"/>
    </row>
    <row r="10" spans="1:14" x14ac:dyDescent="0.2">
      <c r="A10" s="4">
        <v>2016</v>
      </c>
      <c r="B10" s="20">
        <v>1098865.27</v>
      </c>
      <c r="C10" s="2"/>
      <c r="D10" s="20">
        <v>-563853.26</v>
      </c>
      <c r="E10" s="20"/>
      <c r="F10" s="22">
        <f t="shared" ref="F10:F18" si="0">+H10-(B10+D10)</f>
        <v>1511.6899999999441</v>
      </c>
      <c r="G10" s="2"/>
      <c r="H10" s="20">
        <v>536523.69999999995</v>
      </c>
      <c r="I10" s="23">
        <f t="shared" ref="I10:I18" si="1">100%-(H10/B10)</f>
        <v>0.51174751386946649</v>
      </c>
      <c r="J10" s="8"/>
      <c r="K10" s="20">
        <v>158.44</v>
      </c>
      <c r="L10" s="21">
        <v>158.44</v>
      </c>
      <c r="M10" s="2"/>
      <c r="N10" s="2"/>
    </row>
    <row r="11" spans="1:14" x14ac:dyDescent="0.2">
      <c r="A11" s="4">
        <v>2015</v>
      </c>
      <c r="B11" s="20">
        <v>304743.96000000002</v>
      </c>
      <c r="C11" s="2"/>
      <c r="D11" s="20">
        <v>-98811.51</v>
      </c>
      <c r="E11" s="20"/>
      <c r="F11" s="22">
        <f t="shared" si="0"/>
        <v>-1254.4200000000128</v>
      </c>
      <c r="G11" s="2"/>
      <c r="H11" s="20">
        <v>204678.03</v>
      </c>
      <c r="I11" s="23">
        <f t="shared" si="1"/>
        <v>0.32836066709902967</v>
      </c>
      <c r="J11" s="8"/>
      <c r="K11" s="20">
        <v>107.34</v>
      </c>
      <c r="L11" s="21">
        <v>95</v>
      </c>
      <c r="M11" s="2"/>
      <c r="N11" s="2"/>
    </row>
    <row r="12" spans="1:14" x14ac:dyDescent="0.2">
      <c r="A12" s="4">
        <v>2014</v>
      </c>
      <c r="B12" s="20">
        <v>153168.29999999999</v>
      </c>
      <c r="C12" s="2"/>
      <c r="D12" s="20">
        <v>-38707.21</v>
      </c>
      <c r="E12" s="20"/>
      <c r="F12" s="22">
        <f t="shared" si="0"/>
        <v>-3584.3199999999924</v>
      </c>
      <c r="G12" s="2"/>
      <c r="H12" s="20">
        <v>110876.77</v>
      </c>
      <c r="I12" s="23">
        <f t="shared" si="1"/>
        <v>0.27611150610145829</v>
      </c>
      <c r="J12" s="8"/>
      <c r="K12" s="20">
        <v>788.93</v>
      </c>
      <c r="L12" s="21">
        <v>644.11</v>
      </c>
      <c r="M12" s="2"/>
      <c r="N12" s="2"/>
    </row>
    <row r="13" spans="1:14" x14ac:dyDescent="0.2">
      <c r="A13" s="4">
        <v>2013</v>
      </c>
      <c r="B13" s="20">
        <v>81157.59</v>
      </c>
      <c r="C13" s="2"/>
      <c r="D13" s="20">
        <v>-16577.75</v>
      </c>
      <c r="E13" s="20"/>
      <c r="F13" s="22">
        <f t="shared" si="0"/>
        <v>-849</v>
      </c>
      <c r="G13" s="2"/>
      <c r="H13" s="20">
        <v>63730.84</v>
      </c>
      <c r="I13" s="23">
        <f t="shared" si="1"/>
        <v>0.21472729784115074</v>
      </c>
      <c r="J13" s="8"/>
      <c r="K13" s="20">
        <v>53186.81</v>
      </c>
      <c r="L13" s="21">
        <v>48837.88</v>
      </c>
      <c r="M13" s="2"/>
      <c r="N13" s="2"/>
    </row>
    <row r="14" spans="1:14" x14ac:dyDescent="0.2">
      <c r="A14" s="4">
        <v>2012</v>
      </c>
      <c r="B14" s="20">
        <v>73955.759999999995</v>
      </c>
      <c r="C14" s="2"/>
      <c r="D14" s="20">
        <v>-10249.93</v>
      </c>
      <c r="E14" s="20"/>
      <c r="F14" s="22">
        <f t="shared" si="0"/>
        <v>-51.129999999997381</v>
      </c>
      <c r="G14" s="2"/>
      <c r="H14" s="20">
        <v>63654.7</v>
      </c>
      <c r="I14" s="23">
        <f t="shared" si="1"/>
        <v>0.13928678442355269</v>
      </c>
      <c r="J14" s="8"/>
      <c r="K14" s="20">
        <v>80936.62</v>
      </c>
      <c r="L14" s="21">
        <v>73147.149999999994</v>
      </c>
      <c r="M14" s="2"/>
      <c r="N14" s="2"/>
    </row>
    <row r="15" spans="1:14" x14ac:dyDescent="0.2">
      <c r="A15" s="4">
        <v>2011</v>
      </c>
      <c r="B15" s="20">
        <v>60548.03</v>
      </c>
      <c r="C15" s="2"/>
      <c r="D15" s="20">
        <v>-4805.32</v>
      </c>
      <c r="E15" s="20"/>
      <c r="F15" s="22">
        <f t="shared" si="0"/>
        <v>-915.98999999999796</v>
      </c>
      <c r="G15" s="2"/>
      <c r="H15" s="20">
        <v>54826.720000000001</v>
      </c>
      <c r="I15" s="23">
        <f t="shared" si="1"/>
        <v>9.4492091650215548E-2</v>
      </c>
      <c r="J15" s="8"/>
      <c r="K15" s="20">
        <v>56005.21</v>
      </c>
      <c r="L15" s="21">
        <v>52275.43</v>
      </c>
      <c r="M15" s="2"/>
      <c r="N15" s="2"/>
    </row>
    <row r="16" spans="1:14" x14ac:dyDescent="0.2">
      <c r="A16" s="4">
        <v>2010</v>
      </c>
      <c r="B16" s="20">
        <v>59662.47</v>
      </c>
      <c r="C16" s="2"/>
      <c r="D16" s="20">
        <v>-3687.55</v>
      </c>
      <c r="E16" s="20"/>
      <c r="F16" s="22">
        <f t="shared" si="0"/>
        <v>-807.13999999999942</v>
      </c>
      <c r="G16" s="2"/>
      <c r="H16" s="20">
        <v>55167.78</v>
      </c>
      <c r="I16" s="23">
        <f t="shared" si="1"/>
        <v>7.5335298722966071E-2</v>
      </c>
      <c r="J16" s="8"/>
      <c r="K16" s="20">
        <v>50460.2</v>
      </c>
      <c r="L16" s="21">
        <v>47477.72</v>
      </c>
      <c r="M16" s="2"/>
      <c r="N16" s="2"/>
    </row>
    <row r="17" spans="1:16" x14ac:dyDescent="0.2">
      <c r="A17" s="4">
        <v>2009</v>
      </c>
      <c r="B17" s="20">
        <v>51978.36</v>
      </c>
      <c r="C17" s="2"/>
      <c r="D17" s="20">
        <v>-1011.51</v>
      </c>
      <c r="E17" s="20"/>
      <c r="F17" s="22">
        <f>+H17-(B17+D17)</f>
        <v>-795.83000000000175</v>
      </c>
      <c r="G17" s="2"/>
      <c r="H17" s="20">
        <v>50171.02</v>
      </c>
      <c r="I17" s="23">
        <f t="shared" si="1"/>
        <v>3.477100855048143E-2</v>
      </c>
      <c r="J17" s="8"/>
      <c r="K17" s="20">
        <v>48885.4</v>
      </c>
      <c r="L17" s="21">
        <v>45797.4</v>
      </c>
      <c r="M17" s="2"/>
      <c r="N17" s="2"/>
    </row>
    <row r="18" spans="1:16" x14ac:dyDescent="0.2">
      <c r="A18" s="4">
        <v>2008</v>
      </c>
      <c r="B18" s="20">
        <v>44203.27</v>
      </c>
      <c r="C18" s="2"/>
      <c r="D18" s="20">
        <v>-292.93</v>
      </c>
      <c r="E18" s="20"/>
      <c r="F18" s="22">
        <f t="shared" si="0"/>
        <v>-762.94999999999709</v>
      </c>
      <c r="G18" s="2"/>
      <c r="H18" s="20">
        <v>43147.39</v>
      </c>
      <c r="I18" s="23">
        <f t="shared" si="1"/>
        <v>2.3886920583024662E-2</v>
      </c>
      <c r="J18" s="8"/>
      <c r="K18" s="20">
        <v>56134.36</v>
      </c>
      <c r="L18" s="21">
        <v>53074.74</v>
      </c>
      <c r="M18" s="2"/>
      <c r="N18" s="2"/>
    </row>
    <row r="19" spans="1:16" x14ac:dyDescent="0.2">
      <c r="A19" s="2"/>
      <c r="B19" s="27">
        <f>SUM(B10:B18)</f>
        <v>1928283.0100000002</v>
      </c>
      <c r="C19" s="2"/>
      <c r="D19" s="27">
        <f>SUM(D10:D18)</f>
        <v>-737996.97000000009</v>
      </c>
      <c r="E19" s="28"/>
      <c r="F19" s="29">
        <f>SUM(F10:F18)</f>
        <v>-7509.0900000000547</v>
      </c>
      <c r="G19" s="2"/>
      <c r="H19" s="30">
        <f>SUM(H10:H18)</f>
        <v>1182776.9499999997</v>
      </c>
      <c r="I19" s="23"/>
      <c r="J19" s="8"/>
      <c r="K19" s="27">
        <f>SUM(K10:K18)</f>
        <v>346663.31</v>
      </c>
      <c r="L19" s="30">
        <f>SUM(L10:L18)</f>
        <v>321507.87</v>
      </c>
      <c r="M19" s="2"/>
      <c r="N19" s="2"/>
    </row>
    <row r="20" spans="1:16" x14ac:dyDescent="0.2">
      <c r="A20" s="2"/>
      <c r="B20" s="2"/>
      <c r="C20" s="2"/>
      <c r="D20" s="2"/>
      <c r="E20" s="2"/>
      <c r="F20" s="3"/>
      <c r="G20" s="2"/>
      <c r="H20" s="28"/>
      <c r="I20" s="1"/>
      <c r="J20" s="1"/>
      <c r="K20" s="2"/>
      <c r="L20" s="2"/>
      <c r="M20" s="2"/>
      <c r="N20" s="31"/>
    </row>
    <row r="21" spans="1:16" x14ac:dyDescent="0.2">
      <c r="A21" s="2"/>
      <c r="B21" s="32"/>
      <c r="C21" s="2"/>
      <c r="D21" s="2"/>
      <c r="E21" s="2"/>
      <c r="F21" s="3"/>
      <c r="G21" s="2"/>
      <c r="H21" s="32"/>
      <c r="I21" s="1"/>
      <c r="J21" s="1"/>
      <c r="K21" s="2"/>
      <c r="L21" s="31"/>
      <c r="M21" s="2"/>
      <c r="N21" s="2"/>
    </row>
    <row r="22" spans="1:16" x14ac:dyDescent="0.2">
      <c r="A22" s="2"/>
      <c r="B22" s="2"/>
      <c r="C22" s="2"/>
      <c r="D22" s="2"/>
      <c r="E22" s="2"/>
      <c r="F22" s="33"/>
      <c r="G22" s="2"/>
      <c r="H22" s="2"/>
      <c r="I22" s="1"/>
      <c r="J22" s="1"/>
      <c r="K22" s="2"/>
      <c r="L22" s="31"/>
      <c r="M22" s="2"/>
      <c r="N22" s="31"/>
      <c r="P22" s="34"/>
    </row>
    <row r="23" spans="1:16" x14ac:dyDescent="0.2">
      <c r="A23" s="2"/>
      <c r="B23" s="2"/>
      <c r="C23" s="28"/>
      <c r="D23" s="28"/>
      <c r="E23" s="28"/>
      <c r="F23" s="35"/>
      <c r="G23" s="2"/>
      <c r="H23" s="2"/>
      <c r="I23" s="1"/>
      <c r="J23" s="1"/>
      <c r="K23" s="2"/>
      <c r="L23" s="31"/>
      <c r="M23" s="2"/>
      <c r="N23" s="2"/>
    </row>
    <row r="24" spans="1:16" x14ac:dyDescent="0.2">
      <c r="A24" s="2" t="s">
        <v>13</v>
      </c>
      <c r="B24" s="2"/>
      <c r="C24" s="2"/>
      <c r="D24" s="31"/>
      <c r="E24" s="31"/>
      <c r="F24" s="33"/>
      <c r="G24" s="2"/>
      <c r="H24" s="2"/>
      <c r="I24" s="1"/>
      <c r="J24" s="1"/>
      <c r="K24" s="31"/>
      <c r="L24" s="31"/>
      <c r="M24" s="2"/>
      <c r="N24" s="2"/>
    </row>
    <row r="25" spans="1:16" x14ac:dyDescent="0.2">
      <c r="A25" s="2"/>
      <c r="B25" s="2"/>
      <c r="C25" s="2"/>
      <c r="D25" s="31"/>
      <c r="E25" s="31"/>
      <c r="F25" s="33"/>
      <c r="G25" s="2"/>
      <c r="H25" s="2"/>
      <c r="I25" s="1"/>
      <c r="J25" s="1"/>
      <c r="K25" s="2"/>
      <c r="L25" s="2"/>
      <c r="M25" s="2"/>
      <c r="N25" s="2"/>
    </row>
    <row r="26" spans="1:16" x14ac:dyDescent="0.2">
      <c r="A26" s="2"/>
      <c r="B26" s="2"/>
      <c r="C26" s="2"/>
      <c r="D26" s="31"/>
      <c r="E26" s="31"/>
      <c r="F26" s="33"/>
      <c r="G26" s="2"/>
      <c r="H26" s="2"/>
      <c r="I26" s="1"/>
      <c r="J26" s="1"/>
      <c r="K26" s="2"/>
      <c r="L26" s="2"/>
      <c r="M26" s="2"/>
      <c r="N26" s="2"/>
    </row>
    <row r="27" spans="1:16" x14ac:dyDescent="0.2">
      <c r="A27" s="2"/>
      <c r="B27" s="2"/>
      <c r="C27" s="2"/>
      <c r="D27" s="31"/>
      <c r="E27" s="2"/>
      <c r="F27" s="33"/>
      <c r="G27" s="2"/>
      <c r="H27" s="2"/>
      <c r="I27" s="1"/>
      <c r="J27" s="1"/>
      <c r="K27" s="2"/>
      <c r="L27" s="2"/>
      <c r="M27" s="2"/>
      <c r="N27" s="2"/>
    </row>
    <row r="28" spans="1:16" x14ac:dyDescent="0.2">
      <c r="A28" s="2"/>
      <c r="B28" s="2"/>
      <c r="C28" s="2"/>
      <c r="D28" s="2"/>
      <c r="E28" s="2"/>
      <c r="F28" s="3"/>
      <c r="G28" s="2"/>
      <c r="H28" s="2"/>
      <c r="I28" s="1"/>
      <c r="J28" s="1"/>
      <c r="K28" s="2"/>
      <c r="L28" s="2"/>
      <c r="M28" s="2"/>
      <c r="N28" s="2"/>
    </row>
  </sheetData>
  <mergeCells count="4">
    <mergeCell ref="A1:I1"/>
    <mergeCell ref="A2:I2"/>
    <mergeCell ref="A3:I3"/>
    <mergeCell ref="D5:F5"/>
  </mergeCells>
  <pageMargins left="0.75" right="0.75" top="1" bottom="1" header="0.5" footer="0.5"/>
  <pageSetup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K28" sqref="K28"/>
    </sheetView>
  </sheetViews>
  <sheetFormatPr defaultRowHeight="12.75" x14ac:dyDescent="0.2"/>
  <cols>
    <col min="2" max="2" width="16" bestFit="1" customWidth="1"/>
    <col min="3" max="3" width="3.28515625" customWidth="1"/>
    <col min="4" max="4" width="14.140625" bestFit="1" customWidth="1"/>
    <col min="5" max="5" width="3.140625" customWidth="1"/>
    <col min="6" max="6" width="16.140625" bestFit="1" customWidth="1"/>
    <col min="7" max="7" width="3.28515625" customWidth="1"/>
    <col min="8" max="8" width="12.42578125" bestFit="1" customWidth="1"/>
    <col min="9" max="9" width="17.42578125" bestFit="1" customWidth="1"/>
    <col min="10" max="10" width="6.7109375" customWidth="1"/>
    <col min="11" max="11" width="18.85546875" customWidth="1"/>
    <col min="12" max="12" width="21.5703125" customWidth="1"/>
    <col min="13" max="13" width="3.140625" customWidth="1"/>
    <col min="14" max="14" width="13.140625" bestFit="1" customWidth="1"/>
    <col min="15" max="15" width="3.5703125" customWidth="1"/>
    <col min="16" max="16" width="11.28515625" bestFit="1" customWidth="1"/>
    <col min="17" max="17" width="4.140625" customWidth="1"/>
    <col min="18" max="18" width="13.5703125" bestFit="1" customWidth="1"/>
    <col min="20" max="20" width="12.28515625" bestFit="1" customWidth="1"/>
    <col min="21" max="21" width="12.42578125" bestFit="1" customWidth="1"/>
  </cols>
  <sheetData>
    <row r="1" spans="1:14" ht="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  <c r="J1" s="1"/>
      <c r="K1" s="2"/>
      <c r="L1" s="2"/>
      <c r="M1" s="2"/>
      <c r="N1" s="2"/>
    </row>
    <row r="2" spans="1:14" ht="15" x14ac:dyDescent="0.25">
      <c r="A2" s="38" t="s">
        <v>14</v>
      </c>
      <c r="B2" s="39"/>
      <c r="C2" s="39"/>
      <c r="D2" s="39"/>
      <c r="E2" s="39"/>
      <c r="F2" s="39"/>
      <c r="G2" s="39"/>
      <c r="H2" s="39"/>
      <c r="I2" s="40"/>
      <c r="J2" s="1"/>
      <c r="K2" s="2"/>
      <c r="L2" s="2"/>
      <c r="M2" s="2"/>
      <c r="N2" s="2"/>
    </row>
    <row r="3" spans="1:14" ht="15" x14ac:dyDescent="0.25">
      <c r="A3" s="38" t="s">
        <v>19</v>
      </c>
      <c r="B3" s="39"/>
      <c r="C3" s="39"/>
      <c r="D3" s="39"/>
      <c r="E3" s="39"/>
      <c r="F3" s="39"/>
      <c r="G3" s="39"/>
      <c r="H3" s="39"/>
      <c r="I3" s="40"/>
      <c r="J3" s="1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3"/>
      <c r="G4" s="2"/>
      <c r="H4" s="2"/>
      <c r="I4" s="1"/>
      <c r="J4" s="1"/>
      <c r="K4" s="2"/>
      <c r="L4" s="2"/>
      <c r="M4" s="2"/>
      <c r="N4" s="2"/>
    </row>
    <row r="5" spans="1:14" x14ac:dyDescent="0.2">
      <c r="A5" s="2"/>
      <c r="B5" s="4"/>
      <c r="C5" s="2"/>
      <c r="D5" s="41"/>
      <c r="E5" s="41"/>
      <c r="F5" s="41"/>
      <c r="G5" s="2"/>
      <c r="H5" s="2"/>
      <c r="I5" s="1"/>
      <c r="J5" s="1"/>
      <c r="K5" s="2"/>
      <c r="L5" s="2"/>
      <c r="M5" s="2"/>
      <c r="N5" s="2"/>
    </row>
    <row r="6" spans="1:14" x14ac:dyDescent="0.2">
      <c r="A6" s="5" t="s">
        <v>1</v>
      </c>
      <c r="B6" s="5" t="s">
        <v>2</v>
      </c>
      <c r="C6" s="6"/>
      <c r="D6" s="6"/>
      <c r="E6" s="6"/>
      <c r="F6" s="7" t="s">
        <v>3</v>
      </c>
      <c r="G6" s="6"/>
      <c r="H6" s="5" t="s">
        <v>2</v>
      </c>
      <c r="I6" s="5" t="s">
        <v>4</v>
      </c>
      <c r="J6" s="8"/>
      <c r="K6" s="5" t="s">
        <v>5</v>
      </c>
      <c r="L6" s="5" t="s">
        <v>5</v>
      </c>
      <c r="M6" s="2"/>
      <c r="N6" s="2"/>
    </row>
    <row r="7" spans="1:14" x14ac:dyDescent="0.2">
      <c r="A7" s="5" t="s">
        <v>6</v>
      </c>
      <c r="B7" s="5" t="s">
        <v>7</v>
      </c>
      <c r="C7" s="6"/>
      <c r="D7" s="5" t="s">
        <v>8</v>
      </c>
      <c r="E7" s="6"/>
      <c r="F7" s="7" t="s">
        <v>9</v>
      </c>
      <c r="G7" s="6"/>
      <c r="H7" s="5" t="s">
        <v>7</v>
      </c>
      <c r="I7" s="5" t="s">
        <v>10</v>
      </c>
      <c r="J7" s="8"/>
      <c r="K7" s="5" t="s">
        <v>7</v>
      </c>
      <c r="L7" s="5" t="s">
        <v>7</v>
      </c>
      <c r="M7" s="2"/>
      <c r="N7" s="2"/>
    </row>
    <row r="8" spans="1:14" x14ac:dyDescent="0.2">
      <c r="A8" s="9"/>
      <c r="B8" s="9" t="s">
        <v>16</v>
      </c>
      <c r="C8" s="10"/>
      <c r="D8" s="10"/>
      <c r="E8" s="10"/>
      <c r="F8" s="11"/>
      <c r="G8" s="10"/>
      <c r="H8" s="9" t="s">
        <v>11</v>
      </c>
      <c r="I8" s="12" t="s">
        <v>12</v>
      </c>
      <c r="J8" s="8"/>
      <c r="K8" s="9" t="s">
        <v>16</v>
      </c>
      <c r="L8" s="9" t="s">
        <v>34</v>
      </c>
      <c r="M8" s="2"/>
      <c r="N8" s="2"/>
    </row>
    <row r="9" spans="1:14" x14ac:dyDescent="0.2">
      <c r="A9" s="5"/>
      <c r="B9" s="5"/>
      <c r="C9" s="6"/>
      <c r="D9" s="6"/>
      <c r="E9" s="6"/>
      <c r="F9" s="13"/>
      <c r="G9" s="6"/>
      <c r="H9" s="5"/>
      <c r="I9" s="14"/>
      <c r="J9" s="8"/>
      <c r="K9" s="5"/>
      <c r="L9" s="5"/>
      <c r="M9" s="2"/>
      <c r="N9" s="2"/>
    </row>
    <row r="10" spans="1:14" x14ac:dyDescent="0.2">
      <c r="A10" s="15" t="s">
        <v>20</v>
      </c>
      <c r="B10" s="16">
        <f>8370.5+39099067.37</f>
        <v>39107437.869999997</v>
      </c>
      <c r="C10" s="17"/>
      <c r="D10" s="16">
        <v>-37604109.280000001</v>
      </c>
      <c r="E10" s="16"/>
      <c r="F10" s="18">
        <f t="shared" ref="F10:F19" si="0">+H10-(B10+D10)</f>
        <v>274081.42000000388</v>
      </c>
      <c r="G10" s="17"/>
      <c r="H10" s="16">
        <v>1777410.01</v>
      </c>
      <c r="I10" s="19">
        <f t="shared" ref="I10:I19" si="1">100%-(H10/B10)</f>
        <v>0.95455058917670788</v>
      </c>
      <c r="J10" s="8"/>
      <c r="K10" s="20">
        <v>176.13</v>
      </c>
      <c r="L10" s="21">
        <v>176.13</v>
      </c>
      <c r="M10" s="2"/>
      <c r="N10" s="2"/>
    </row>
    <row r="11" spans="1:14" x14ac:dyDescent="0.2">
      <c r="A11" s="4">
        <v>2016</v>
      </c>
      <c r="B11" s="20">
        <v>1098865.27</v>
      </c>
      <c r="C11" s="2"/>
      <c r="D11" s="20">
        <v>-720289.17</v>
      </c>
      <c r="E11" s="20"/>
      <c r="F11" s="22">
        <f t="shared" si="0"/>
        <v>4645.8800000000047</v>
      </c>
      <c r="G11" s="2"/>
      <c r="H11" s="20">
        <v>383221.98</v>
      </c>
      <c r="I11" s="23">
        <f t="shared" si="1"/>
        <v>0.65125662766646553</v>
      </c>
      <c r="J11" s="8"/>
      <c r="K11" s="20">
        <v>158.44</v>
      </c>
      <c r="L11" s="21">
        <v>158.44</v>
      </c>
      <c r="M11" s="2"/>
      <c r="N11" s="2"/>
    </row>
    <row r="12" spans="1:14" x14ac:dyDescent="0.2">
      <c r="A12" s="4">
        <v>2015</v>
      </c>
      <c r="B12" s="20">
        <v>304743.96000000002</v>
      </c>
      <c r="C12" s="2"/>
      <c r="D12" s="20">
        <v>-132254.35999999999</v>
      </c>
      <c r="E12" s="20"/>
      <c r="F12" s="22">
        <f t="shared" si="0"/>
        <v>-1053.6600000000326</v>
      </c>
      <c r="G12" s="2"/>
      <c r="H12" s="20">
        <v>171435.94</v>
      </c>
      <c r="I12" s="23">
        <f t="shared" si="1"/>
        <v>0.43744269779784972</v>
      </c>
      <c r="J12" s="8"/>
      <c r="K12" s="20">
        <v>107.34</v>
      </c>
      <c r="L12" s="21">
        <v>95</v>
      </c>
      <c r="M12" s="2"/>
      <c r="N12" s="2"/>
    </row>
    <row r="13" spans="1:14" x14ac:dyDescent="0.2">
      <c r="A13" s="4">
        <v>2014</v>
      </c>
      <c r="B13" s="20">
        <v>153168.29999999999</v>
      </c>
      <c r="C13" s="2"/>
      <c r="D13" s="20">
        <v>-50445.32</v>
      </c>
      <c r="E13" s="20"/>
      <c r="F13" s="22">
        <f t="shared" si="0"/>
        <v>-3521.289999999979</v>
      </c>
      <c r="G13" s="2"/>
      <c r="H13" s="20">
        <v>99201.69</v>
      </c>
      <c r="I13" s="23">
        <f t="shared" si="1"/>
        <v>0.35233537226697687</v>
      </c>
      <c r="J13" s="8"/>
      <c r="K13" s="20">
        <v>788.93</v>
      </c>
      <c r="L13" s="21">
        <v>615.77</v>
      </c>
      <c r="M13" s="2"/>
      <c r="N13" s="2"/>
    </row>
    <row r="14" spans="1:14" x14ac:dyDescent="0.2">
      <c r="A14" s="4">
        <v>2013</v>
      </c>
      <c r="B14" s="20">
        <v>81157.59</v>
      </c>
      <c r="C14" s="2"/>
      <c r="D14" s="20">
        <v>-19693.009999999998</v>
      </c>
      <c r="E14" s="20"/>
      <c r="F14" s="22">
        <f t="shared" si="0"/>
        <v>-945.86000000000058</v>
      </c>
      <c r="G14" s="2"/>
      <c r="H14" s="20">
        <v>60518.720000000001</v>
      </c>
      <c r="I14" s="23">
        <f t="shared" si="1"/>
        <v>0.25430609755661793</v>
      </c>
      <c r="J14" s="8"/>
      <c r="K14" s="20">
        <v>53186.81</v>
      </c>
      <c r="L14" s="21">
        <v>47963.69</v>
      </c>
      <c r="M14" s="2"/>
      <c r="N14" s="2"/>
    </row>
    <row r="15" spans="1:14" x14ac:dyDescent="0.2">
      <c r="A15" s="4">
        <v>2012</v>
      </c>
      <c r="B15" s="20">
        <v>73955.759999999995</v>
      </c>
      <c r="C15" s="2"/>
      <c r="D15" s="20">
        <v>-11947.41</v>
      </c>
      <c r="E15" s="20"/>
      <c r="F15" s="22">
        <f t="shared" si="0"/>
        <v>-51.129999999990105</v>
      </c>
      <c r="G15" s="2"/>
      <c r="H15" s="20">
        <v>61957.22</v>
      </c>
      <c r="I15" s="23">
        <f t="shared" si="1"/>
        <v>0.16223942529966562</v>
      </c>
      <c r="J15" s="8"/>
      <c r="K15" s="20">
        <v>80936.62</v>
      </c>
      <c r="L15" s="21">
        <v>71626.27</v>
      </c>
      <c r="M15" s="2"/>
      <c r="N15" s="2"/>
    </row>
    <row r="16" spans="1:14" x14ac:dyDescent="0.2">
      <c r="A16" s="4">
        <v>2011</v>
      </c>
      <c r="B16" s="20">
        <v>60548.03</v>
      </c>
      <c r="C16" s="2"/>
      <c r="D16" s="20">
        <v>-6435.18</v>
      </c>
      <c r="E16" s="20"/>
      <c r="F16" s="22">
        <f t="shared" si="0"/>
        <v>-816</v>
      </c>
      <c r="G16" s="2"/>
      <c r="H16" s="20">
        <v>53296.85</v>
      </c>
      <c r="I16" s="23">
        <f t="shared" si="1"/>
        <v>0.11975913997532206</v>
      </c>
      <c r="J16" s="8"/>
      <c r="K16" s="20">
        <v>56005.21</v>
      </c>
      <c r="L16" s="21">
        <v>51810.59</v>
      </c>
      <c r="M16" s="2"/>
      <c r="N16" s="2"/>
    </row>
    <row r="17" spans="1:16" x14ac:dyDescent="0.2">
      <c r="A17" s="4">
        <v>2010</v>
      </c>
      <c r="B17" s="20">
        <v>59662.47</v>
      </c>
      <c r="C17" s="2"/>
      <c r="D17" s="20">
        <v>-4927.63</v>
      </c>
      <c r="E17" s="20"/>
      <c r="F17" s="22">
        <f t="shared" si="0"/>
        <v>-807.14000000000669</v>
      </c>
      <c r="G17" s="2"/>
      <c r="H17" s="20">
        <v>53927.7</v>
      </c>
      <c r="I17" s="23">
        <f t="shared" si="1"/>
        <v>9.612022432192302E-2</v>
      </c>
      <c r="J17" s="8"/>
      <c r="K17" s="20">
        <v>50460.2</v>
      </c>
      <c r="L17" s="21">
        <v>46951.93</v>
      </c>
      <c r="M17" s="2"/>
      <c r="N17" s="2"/>
    </row>
    <row r="18" spans="1:16" x14ac:dyDescent="0.2">
      <c r="A18" s="4">
        <v>2009</v>
      </c>
      <c r="B18" s="20">
        <v>51978.36</v>
      </c>
      <c r="C18" s="2"/>
      <c r="D18" s="20">
        <v>-1870.85</v>
      </c>
      <c r="E18" s="20"/>
      <c r="F18" s="22">
        <f t="shared" si="0"/>
        <v>-795.83000000000175</v>
      </c>
      <c r="G18" s="2"/>
      <c r="H18" s="20">
        <v>49311.68</v>
      </c>
      <c r="I18" s="23">
        <f t="shared" si="1"/>
        <v>5.1303657906867417E-2</v>
      </c>
      <c r="J18" s="8"/>
      <c r="K18" s="20">
        <v>48885.4</v>
      </c>
      <c r="L18" s="21">
        <v>45479.19</v>
      </c>
      <c r="M18" s="2"/>
      <c r="N18" s="2"/>
    </row>
    <row r="19" spans="1:16" ht="15" x14ac:dyDescent="0.35">
      <c r="A19" s="4">
        <v>2008</v>
      </c>
      <c r="B19" s="24">
        <v>44203.27</v>
      </c>
      <c r="C19" s="2"/>
      <c r="D19" s="24">
        <v>-3154.95</v>
      </c>
      <c r="E19" s="20"/>
      <c r="F19" s="25">
        <f t="shared" si="0"/>
        <v>-762.94999999999709</v>
      </c>
      <c r="G19" s="2"/>
      <c r="H19" s="24">
        <v>40285.370000000003</v>
      </c>
      <c r="I19" s="23">
        <f t="shared" si="1"/>
        <v>8.8633714202591696E-2</v>
      </c>
      <c r="J19" s="8"/>
      <c r="K19" s="24">
        <v>56134.36</v>
      </c>
      <c r="L19" s="26">
        <v>52840.84</v>
      </c>
      <c r="M19" s="2"/>
      <c r="N19" s="2"/>
    </row>
    <row r="20" spans="1:16" x14ac:dyDescent="0.2">
      <c r="A20" s="2"/>
      <c r="B20" s="27">
        <f>SUM(B10:B19)</f>
        <v>41035720.880000003</v>
      </c>
      <c r="C20" s="2"/>
      <c r="D20" s="27">
        <f>SUM(D10:D19)</f>
        <v>-38555127.160000004</v>
      </c>
      <c r="E20" s="28"/>
      <c r="F20" s="29">
        <f>SUM(F10:F19)</f>
        <v>269973.44000000384</v>
      </c>
      <c r="G20" s="2"/>
      <c r="H20" s="30">
        <f>SUM(H10:H19)</f>
        <v>2750567.1600000011</v>
      </c>
      <c r="I20" s="23"/>
      <c r="J20" s="8"/>
      <c r="K20" s="27">
        <f>SUM(K10:K19)</f>
        <v>346839.44</v>
      </c>
      <c r="L20" s="30">
        <f>SUM(L10:L19)</f>
        <v>317717.84999999998</v>
      </c>
      <c r="M20" s="2"/>
      <c r="N20" s="2"/>
    </row>
    <row r="21" spans="1:16" x14ac:dyDescent="0.2">
      <c r="A21" s="2"/>
      <c r="B21" s="2"/>
      <c r="C21" s="2"/>
      <c r="D21" s="2"/>
      <c r="E21" s="2"/>
      <c r="F21" s="3"/>
      <c r="G21" s="2"/>
      <c r="H21" s="28"/>
      <c r="I21" s="1"/>
      <c r="J21" s="1"/>
      <c r="K21" s="2"/>
      <c r="L21" s="2"/>
      <c r="M21" s="2"/>
      <c r="N21" s="31"/>
    </row>
    <row r="22" spans="1:16" x14ac:dyDescent="0.2">
      <c r="A22" s="2"/>
      <c r="B22" s="32"/>
      <c r="C22" s="2"/>
      <c r="D22" s="2"/>
      <c r="E22" s="2"/>
      <c r="F22" s="3"/>
      <c r="G22" s="2"/>
      <c r="H22" s="32"/>
      <c r="I22" s="1"/>
      <c r="J22" s="1"/>
      <c r="K22" s="2"/>
      <c r="L22" s="31">
        <f>K20-L20</f>
        <v>29121.590000000026</v>
      </c>
      <c r="M22" s="2"/>
      <c r="N22" s="2"/>
    </row>
    <row r="23" spans="1:16" x14ac:dyDescent="0.2">
      <c r="A23" s="2"/>
      <c r="B23" s="2"/>
      <c r="C23" s="2"/>
      <c r="D23" s="2"/>
      <c r="E23" s="2"/>
      <c r="F23" s="33"/>
      <c r="G23" s="2"/>
      <c r="H23" s="2"/>
      <c r="I23" s="1"/>
      <c r="J23" s="1"/>
      <c r="K23" s="2"/>
      <c r="L23" s="31"/>
      <c r="M23" s="2"/>
      <c r="N23" s="31"/>
      <c r="P23" s="34"/>
    </row>
    <row r="24" spans="1:16" x14ac:dyDescent="0.2">
      <c r="A24" s="2" t="s">
        <v>18</v>
      </c>
      <c r="B24" s="2"/>
      <c r="C24" s="28"/>
      <c r="D24" s="28"/>
      <c r="E24" s="28"/>
      <c r="F24" s="35"/>
      <c r="G24" s="2"/>
      <c r="H24" s="2"/>
      <c r="I24" s="1"/>
      <c r="J24" s="1"/>
      <c r="K24" s="2"/>
      <c r="L24" s="31"/>
      <c r="M24" s="2"/>
      <c r="N24" s="2"/>
    </row>
    <row r="25" spans="1:16" x14ac:dyDescent="0.2">
      <c r="A25" s="2" t="s">
        <v>13</v>
      </c>
      <c r="B25" s="2"/>
      <c r="C25" s="2"/>
      <c r="D25" s="31"/>
      <c r="E25" s="31"/>
      <c r="F25" s="33"/>
      <c r="G25" s="2"/>
      <c r="H25" s="2"/>
      <c r="I25" s="1"/>
      <c r="J25" s="1"/>
      <c r="K25" s="2"/>
      <c r="L25" s="31"/>
      <c r="M25" s="2"/>
      <c r="N25" s="2"/>
    </row>
    <row r="26" spans="1:16" x14ac:dyDescent="0.2">
      <c r="A26" s="2"/>
      <c r="B26" s="2"/>
      <c r="C26" s="2"/>
      <c r="D26" s="31"/>
      <c r="E26" s="31"/>
      <c r="F26" s="33"/>
      <c r="G26" s="2"/>
      <c r="H26" s="2"/>
      <c r="I26" s="1"/>
      <c r="J26" s="1"/>
      <c r="K26" s="2"/>
      <c r="L26" s="2"/>
      <c r="M26" s="2"/>
      <c r="N26" s="2"/>
    </row>
    <row r="27" spans="1:16" x14ac:dyDescent="0.2">
      <c r="A27" s="2"/>
      <c r="B27" s="2"/>
      <c r="C27" s="2"/>
      <c r="D27" s="31"/>
      <c r="E27" s="31"/>
      <c r="F27" s="33"/>
      <c r="G27" s="2"/>
      <c r="H27" s="2"/>
      <c r="I27" s="1"/>
      <c r="J27" s="1"/>
      <c r="K27" s="2"/>
      <c r="L27" s="2"/>
      <c r="M27" s="2"/>
      <c r="N27" s="2"/>
    </row>
    <row r="28" spans="1:16" x14ac:dyDescent="0.2">
      <c r="A28" s="2"/>
      <c r="B28" s="2"/>
      <c r="C28" s="2"/>
      <c r="D28" s="31"/>
      <c r="E28" s="2"/>
      <c r="F28" s="33"/>
      <c r="G28" s="2"/>
      <c r="H28" s="2"/>
      <c r="I28" s="1"/>
      <c r="J28" s="1"/>
      <c r="K28" s="2"/>
      <c r="L28" s="2"/>
      <c r="M28" s="2"/>
      <c r="N28" s="2"/>
    </row>
    <row r="29" spans="1:16" x14ac:dyDescent="0.2">
      <c r="A29" s="2"/>
      <c r="B29" s="2"/>
      <c r="C29" s="2"/>
      <c r="D29" s="2"/>
      <c r="E29" s="2"/>
      <c r="F29" s="3"/>
      <c r="G29" s="2"/>
      <c r="H29" s="2"/>
      <c r="I29" s="1"/>
      <c r="J29" s="1"/>
      <c r="K29" s="2"/>
      <c r="L29" s="2"/>
      <c r="M29" s="2"/>
      <c r="N29" s="2"/>
    </row>
  </sheetData>
  <mergeCells count="4">
    <mergeCell ref="A1:I1"/>
    <mergeCell ref="A2:I2"/>
    <mergeCell ref="A3:I3"/>
    <mergeCell ref="D5:F5"/>
  </mergeCells>
  <pageMargins left="0.75" right="0.75" top="1" bottom="1" header="0.5" footer="0.5"/>
  <pageSetup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J26" sqref="J26"/>
    </sheetView>
  </sheetViews>
  <sheetFormatPr defaultRowHeight="12.75" x14ac:dyDescent="0.2"/>
  <cols>
    <col min="2" max="2" width="16" bestFit="1" customWidth="1"/>
    <col min="3" max="3" width="3.28515625" customWidth="1"/>
    <col min="4" max="4" width="14.140625" bestFit="1" customWidth="1"/>
    <col min="5" max="5" width="3.140625" customWidth="1"/>
    <col min="6" max="6" width="16.140625" bestFit="1" customWidth="1"/>
    <col min="7" max="7" width="3.28515625" customWidth="1"/>
    <col min="8" max="8" width="12.42578125" bestFit="1" customWidth="1"/>
    <col min="9" max="9" width="17.42578125" bestFit="1" customWidth="1"/>
    <col min="10" max="10" width="6.7109375" customWidth="1"/>
    <col min="11" max="11" width="18.85546875" customWidth="1"/>
    <col min="12" max="12" width="21.5703125" customWidth="1"/>
    <col min="13" max="13" width="3.140625" customWidth="1"/>
    <col min="14" max="14" width="13.140625" bestFit="1" customWidth="1"/>
    <col min="15" max="15" width="3.5703125" customWidth="1"/>
    <col min="16" max="16" width="11.28515625" bestFit="1" customWidth="1"/>
    <col min="17" max="17" width="4.140625" customWidth="1"/>
    <col min="18" max="18" width="13.5703125" bestFit="1" customWidth="1"/>
    <col min="20" max="20" width="12.28515625" bestFit="1" customWidth="1"/>
    <col min="21" max="21" width="12.42578125" bestFit="1" customWidth="1"/>
  </cols>
  <sheetData>
    <row r="1" spans="1:14" ht="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  <c r="J1" s="1"/>
      <c r="K1" s="2"/>
      <c r="L1" s="2"/>
      <c r="M1" s="2"/>
      <c r="N1" s="2"/>
    </row>
    <row r="2" spans="1:14" ht="15" x14ac:dyDescent="0.25">
      <c r="A2" s="38" t="s">
        <v>14</v>
      </c>
      <c r="B2" s="39"/>
      <c r="C2" s="39"/>
      <c r="D2" s="39"/>
      <c r="E2" s="39"/>
      <c r="F2" s="39"/>
      <c r="G2" s="39"/>
      <c r="H2" s="39"/>
      <c r="I2" s="40"/>
      <c r="J2" s="1"/>
      <c r="K2" s="2"/>
      <c r="L2" s="2"/>
      <c r="M2" s="2"/>
      <c r="N2" s="2"/>
    </row>
    <row r="3" spans="1:14" ht="15" x14ac:dyDescent="0.25">
      <c r="A3" s="38" t="s">
        <v>31</v>
      </c>
      <c r="B3" s="39"/>
      <c r="C3" s="39"/>
      <c r="D3" s="39"/>
      <c r="E3" s="39"/>
      <c r="F3" s="39"/>
      <c r="G3" s="39"/>
      <c r="H3" s="39"/>
      <c r="I3" s="40"/>
      <c r="J3" s="1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3"/>
      <c r="G4" s="2"/>
      <c r="H4" s="2"/>
      <c r="I4" s="1"/>
      <c r="J4" s="1"/>
      <c r="K4" s="2"/>
      <c r="L4" s="2"/>
      <c r="M4" s="2"/>
      <c r="N4" s="2"/>
    </row>
    <row r="5" spans="1:14" x14ac:dyDescent="0.2">
      <c r="A5" s="2"/>
      <c r="B5" s="4"/>
      <c r="C5" s="2"/>
      <c r="D5" s="41"/>
      <c r="E5" s="41"/>
      <c r="F5" s="41"/>
      <c r="G5" s="2"/>
      <c r="H5" s="2"/>
      <c r="I5" s="1"/>
      <c r="J5" s="1"/>
      <c r="K5" s="2"/>
      <c r="L5" s="2"/>
      <c r="M5" s="2"/>
      <c r="N5" s="2"/>
    </row>
    <row r="6" spans="1:14" x14ac:dyDescent="0.2">
      <c r="A6" s="5" t="s">
        <v>1</v>
      </c>
      <c r="B6" s="5" t="s">
        <v>2</v>
      </c>
      <c r="C6" s="6"/>
      <c r="D6" s="6"/>
      <c r="E6" s="6"/>
      <c r="F6" s="7" t="s">
        <v>3</v>
      </c>
      <c r="G6" s="6"/>
      <c r="H6" s="5" t="s">
        <v>2</v>
      </c>
      <c r="I6" s="5" t="s">
        <v>4</v>
      </c>
      <c r="J6" s="8"/>
      <c r="K6" s="5" t="s">
        <v>5</v>
      </c>
      <c r="L6" s="5" t="s">
        <v>5</v>
      </c>
      <c r="M6" s="2"/>
      <c r="N6" s="2"/>
    </row>
    <row r="7" spans="1:14" x14ac:dyDescent="0.2">
      <c r="A7" s="5" t="s">
        <v>6</v>
      </c>
      <c r="B7" s="5" t="s">
        <v>7</v>
      </c>
      <c r="C7" s="6"/>
      <c r="D7" s="5" t="s">
        <v>8</v>
      </c>
      <c r="E7" s="6"/>
      <c r="F7" s="7" t="s">
        <v>9</v>
      </c>
      <c r="G7" s="6"/>
      <c r="H7" s="5" t="s">
        <v>7</v>
      </c>
      <c r="I7" s="5" t="s">
        <v>10</v>
      </c>
      <c r="J7" s="8"/>
      <c r="K7" s="5" t="s">
        <v>7</v>
      </c>
      <c r="L7" s="5" t="s">
        <v>7</v>
      </c>
      <c r="M7" s="2"/>
      <c r="N7" s="2"/>
    </row>
    <row r="8" spans="1:14" x14ac:dyDescent="0.2">
      <c r="A8" s="9"/>
      <c r="B8" s="9" t="s">
        <v>16</v>
      </c>
      <c r="C8" s="10"/>
      <c r="D8" s="10"/>
      <c r="E8" s="10"/>
      <c r="F8" s="11"/>
      <c r="G8" s="10"/>
      <c r="H8" s="9" t="s">
        <v>11</v>
      </c>
      <c r="I8" s="12" t="s">
        <v>12</v>
      </c>
      <c r="J8" s="8"/>
      <c r="K8" s="9" t="s">
        <v>16</v>
      </c>
      <c r="L8" s="9" t="s">
        <v>32</v>
      </c>
      <c r="M8" s="2"/>
      <c r="N8" s="2"/>
    </row>
    <row r="9" spans="1:14" x14ac:dyDescent="0.2">
      <c r="A9" s="5"/>
      <c r="B9" s="5"/>
      <c r="C9" s="6"/>
      <c r="D9" s="6"/>
      <c r="E9" s="6"/>
      <c r="F9" s="13"/>
      <c r="G9" s="6"/>
      <c r="H9" s="5"/>
      <c r="I9" s="14"/>
      <c r="J9" s="8"/>
      <c r="K9" s="5"/>
      <c r="L9" s="5"/>
      <c r="M9" s="2"/>
      <c r="N9" s="2"/>
    </row>
    <row r="10" spans="1:14" x14ac:dyDescent="0.2">
      <c r="A10" s="15" t="s">
        <v>20</v>
      </c>
      <c r="B10" s="16">
        <f>8370.5+39099067.37</f>
        <v>39107437.869999997</v>
      </c>
      <c r="C10" s="17"/>
      <c r="D10" s="16">
        <v>-37012265.369999997</v>
      </c>
      <c r="E10" s="16"/>
      <c r="F10" s="18">
        <f t="shared" ref="F10:F19" si="0">+H10-(B10+D10)</f>
        <v>267221.66999999993</v>
      </c>
      <c r="G10" s="17"/>
      <c r="H10" s="16">
        <v>2362394.17</v>
      </c>
      <c r="I10" s="19">
        <f t="shared" ref="I10:I19" si="1">100%-(H10/B10)</f>
        <v>0.93959220294990908</v>
      </c>
      <c r="J10" s="8"/>
      <c r="K10" s="20">
        <v>143.82</v>
      </c>
      <c r="L10" s="21">
        <v>143.82</v>
      </c>
      <c r="M10" s="2"/>
      <c r="N10" s="2"/>
    </row>
    <row r="11" spans="1:14" x14ac:dyDescent="0.2">
      <c r="A11" s="4">
        <v>2016</v>
      </c>
      <c r="B11" s="20">
        <v>1098865.27</v>
      </c>
      <c r="C11" s="2"/>
      <c r="D11" s="20">
        <v>-680911.22</v>
      </c>
      <c r="E11" s="20"/>
      <c r="F11" s="22">
        <f t="shared" si="0"/>
        <v>3874.2499999999418</v>
      </c>
      <c r="G11" s="2"/>
      <c r="H11" s="20">
        <v>421828.3</v>
      </c>
      <c r="I11" s="23">
        <f t="shared" si="1"/>
        <v>0.61612373098296214</v>
      </c>
      <c r="J11" s="8"/>
      <c r="K11" s="20">
        <v>158.44</v>
      </c>
      <c r="L11" s="21">
        <v>158.44</v>
      </c>
      <c r="M11" s="2"/>
      <c r="N11" s="2"/>
    </row>
    <row r="12" spans="1:14" x14ac:dyDescent="0.2">
      <c r="A12" s="4">
        <v>2015</v>
      </c>
      <c r="B12" s="20">
        <v>304743.96000000002</v>
      </c>
      <c r="C12" s="2"/>
      <c r="D12" s="20">
        <v>-122963.29</v>
      </c>
      <c r="E12" s="20"/>
      <c r="F12" s="22">
        <f t="shared" si="0"/>
        <v>-979.10000000003492</v>
      </c>
      <c r="G12" s="2"/>
      <c r="H12" s="20">
        <v>180801.57</v>
      </c>
      <c r="I12" s="23">
        <f t="shared" si="1"/>
        <v>0.40670991477566942</v>
      </c>
      <c r="J12" s="8"/>
      <c r="K12" s="20">
        <v>107.34</v>
      </c>
      <c r="L12" s="21">
        <v>95</v>
      </c>
      <c r="M12" s="2"/>
      <c r="N12" s="2"/>
    </row>
    <row r="13" spans="1:14" x14ac:dyDescent="0.2">
      <c r="A13" s="4">
        <v>2014</v>
      </c>
      <c r="B13" s="20">
        <v>153168.29999999999</v>
      </c>
      <c r="C13" s="2"/>
      <c r="D13" s="20">
        <v>-44929.279999999999</v>
      </c>
      <c r="E13" s="20"/>
      <c r="F13" s="22">
        <f t="shared" si="0"/>
        <v>-3513.3399999999965</v>
      </c>
      <c r="G13" s="2"/>
      <c r="H13" s="20">
        <v>104725.68</v>
      </c>
      <c r="I13" s="23">
        <f t="shared" si="1"/>
        <v>0.31627053378538506</v>
      </c>
      <c r="J13" s="8"/>
      <c r="K13" s="20">
        <v>788.93</v>
      </c>
      <c r="L13" s="21">
        <v>615.77</v>
      </c>
      <c r="M13" s="2"/>
      <c r="N13" s="2"/>
    </row>
    <row r="14" spans="1:14" x14ac:dyDescent="0.2">
      <c r="A14" s="4">
        <v>2013</v>
      </c>
      <c r="B14" s="20">
        <v>81157.59</v>
      </c>
      <c r="C14" s="2"/>
      <c r="D14" s="20">
        <v>-18622.22</v>
      </c>
      <c r="E14" s="20"/>
      <c r="F14" s="22">
        <f t="shared" si="0"/>
        <v>-848.99999999999272</v>
      </c>
      <c r="G14" s="2"/>
      <c r="H14" s="20">
        <v>61686.37</v>
      </c>
      <c r="I14" s="23">
        <f t="shared" si="1"/>
        <v>0.23991865702271342</v>
      </c>
      <c r="J14" s="8"/>
      <c r="K14" s="20">
        <v>53186.81</v>
      </c>
      <c r="L14" s="21">
        <v>48365.15</v>
      </c>
      <c r="M14" s="2"/>
      <c r="N14" s="2"/>
    </row>
    <row r="15" spans="1:14" x14ac:dyDescent="0.2">
      <c r="A15" s="4">
        <v>2012</v>
      </c>
      <c r="B15" s="20">
        <v>73955.759999999995</v>
      </c>
      <c r="C15" s="2"/>
      <c r="D15" s="20">
        <v>-11108.07</v>
      </c>
      <c r="E15" s="20"/>
      <c r="F15" s="22">
        <f t="shared" si="0"/>
        <v>-51.129999999997381</v>
      </c>
      <c r="G15" s="2"/>
      <c r="H15" s="20">
        <v>62796.56</v>
      </c>
      <c r="I15" s="23">
        <f t="shared" si="1"/>
        <v>0.15089020787562724</v>
      </c>
      <c r="J15" s="8"/>
      <c r="K15" s="20">
        <v>80936.62</v>
      </c>
      <c r="L15" s="21">
        <v>71873.960000000006</v>
      </c>
      <c r="M15" s="2"/>
      <c r="N15" s="2"/>
    </row>
    <row r="16" spans="1:14" x14ac:dyDescent="0.2">
      <c r="A16" s="4">
        <v>2011</v>
      </c>
      <c r="B16" s="20">
        <v>60548.03</v>
      </c>
      <c r="C16" s="2"/>
      <c r="D16" s="20">
        <v>-5675.29</v>
      </c>
      <c r="E16" s="20"/>
      <c r="F16" s="22">
        <f t="shared" si="0"/>
        <v>-916</v>
      </c>
      <c r="G16" s="2"/>
      <c r="H16" s="20">
        <v>53956.74</v>
      </c>
      <c r="I16" s="23">
        <f t="shared" si="1"/>
        <v>0.10886051949171593</v>
      </c>
      <c r="J16" s="8"/>
      <c r="K16" s="20">
        <v>56005.21</v>
      </c>
      <c r="L16" s="21">
        <v>52013.98</v>
      </c>
      <c r="M16" s="2"/>
      <c r="N16" s="2"/>
    </row>
    <row r="17" spans="1:16" x14ac:dyDescent="0.2">
      <c r="A17" s="4">
        <v>2010</v>
      </c>
      <c r="B17" s="20">
        <v>59662.47</v>
      </c>
      <c r="C17" s="2"/>
      <c r="D17" s="20">
        <v>-3995.26</v>
      </c>
      <c r="E17" s="20"/>
      <c r="F17" s="22">
        <f t="shared" si="0"/>
        <v>-807.13999999999942</v>
      </c>
      <c r="G17" s="2"/>
      <c r="H17" s="20">
        <v>54860.07</v>
      </c>
      <c r="I17" s="23">
        <f t="shared" si="1"/>
        <v>8.0492812315681839E-2</v>
      </c>
      <c r="J17" s="8"/>
      <c r="K17" s="20">
        <v>50460.2</v>
      </c>
      <c r="L17" s="21">
        <v>47032.55</v>
      </c>
      <c r="M17" s="2"/>
      <c r="N17" s="2"/>
    </row>
    <row r="18" spans="1:16" x14ac:dyDescent="0.2">
      <c r="A18" s="4">
        <v>2009</v>
      </c>
      <c r="B18" s="20">
        <v>51978.36</v>
      </c>
      <c r="C18" s="2"/>
      <c r="D18" s="20">
        <v>-1232.17</v>
      </c>
      <c r="E18" s="20"/>
      <c r="F18" s="22">
        <f t="shared" si="0"/>
        <v>-795.83000000000175</v>
      </c>
      <c r="G18" s="2"/>
      <c r="H18" s="20">
        <v>49950.36</v>
      </c>
      <c r="I18" s="23">
        <f t="shared" si="1"/>
        <v>3.9016236756988842E-2</v>
      </c>
      <c r="J18" s="8"/>
      <c r="K18" s="20">
        <v>48885.4</v>
      </c>
      <c r="L18" s="21">
        <v>45566.94</v>
      </c>
      <c r="M18" s="2"/>
      <c r="N18" s="2"/>
    </row>
    <row r="19" spans="1:16" ht="15" x14ac:dyDescent="0.35">
      <c r="A19" s="4">
        <v>2008</v>
      </c>
      <c r="B19" s="24">
        <v>44203.27</v>
      </c>
      <c r="C19" s="2"/>
      <c r="D19" s="24">
        <v>-3099.92</v>
      </c>
      <c r="E19" s="20"/>
      <c r="F19" s="25">
        <f t="shared" si="0"/>
        <v>-762.94999999999709</v>
      </c>
      <c r="G19" s="2"/>
      <c r="H19" s="24">
        <v>40340.400000000001</v>
      </c>
      <c r="I19" s="23">
        <f t="shared" si="1"/>
        <v>8.7388783680483306E-2</v>
      </c>
      <c r="J19" s="8"/>
      <c r="K19" s="24">
        <v>56134.36</v>
      </c>
      <c r="L19" s="26">
        <v>52918.720000000001</v>
      </c>
      <c r="M19" s="2"/>
      <c r="N19" s="2"/>
    </row>
    <row r="20" spans="1:16" x14ac:dyDescent="0.2">
      <c r="A20" s="2"/>
      <c r="B20" s="27">
        <f>SUM(B10:B19)</f>
        <v>41035720.880000003</v>
      </c>
      <c r="C20" s="2"/>
      <c r="D20" s="27">
        <f>SUM(D10:D19)</f>
        <v>-37904802.089999996</v>
      </c>
      <c r="E20" s="28"/>
      <c r="F20" s="29">
        <f>SUM(F10:F19)</f>
        <v>262421.42999999982</v>
      </c>
      <c r="G20" s="2"/>
      <c r="H20" s="30">
        <f>SUM(H10:H19)</f>
        <v>3393340.2199999997</v>
      </c>
      <c r="I20" s="23"/>
      <c r="J20" s="8"/>
      <c r="K20" s="27">
        <f>SUM(K10:K19)</f>
        <v>346807.13</v>
      </c>
      <c r="L20" s="30">
        <f>SUM(L10:L19)</f>
        <v>318784.33000000007</v>
      </c>
      <c r="M20" s="2"/>
      <c r="N20" s="2"/>
    </row>
    <row r="21" spans="1:16" x14ac:dyDescent="0.2">
      <c r="A21" s="2"/>
      <c r="B21" s="2"/>
      <c r="C21" s="2"/>
      <c r="D21" s="2"/>
      <c r="E21" s="2"/>
      <c r="F21" s="3"/>
      <c r="G21" s="2"/>
      <c r="H21" s="28"/>
      <c r="I21" s="1"/>
      <c r="J21" s="1"/>
      <c r="K21" s="2"/>
      <c r="L21" s="2"/>
      <c r="M21" s="2"/>
      <c r="N21" s="31"/>
    </row>
    <row r="22" spans="1:16" x14ac:dyDescent="0.2">
      <c r="A22" s="2"/>
      <c r="B22" s="32"/>
      <c r="C22" s="2"/>
      <c r="D22" s="2"/>
      <c r="E22" s="2"/>
      <c r="F22" s="3"/>
      <c r="G22" s="2"/>
      <c r="H22" s="32"/>
      <c r="I22" s="1"/>
      <c r="J22" s="1"/>
      <c r="K22" s="2"/>
      <c r="L22" s="31"/>
      <c r="M22" s="2"/>
      <c r="N22" s="2"/>
    </row>
    <row r="23" spans="1:16" x14ac:dyDescent="0.2">
      <c r="A23" s="2"/>
      <c r="B23" s="2"/>
      <c r="C23" s="2"/>
      <c r="D23" s="2"/>
      <c r="E23" s="2"/>
      <c r="F23" s="33"/>
      <c r="G23" s="2"/>
      <c r="H23" s="2"/>
      <c r="I23" s="1"/>
      <c r="J23" s="1"/>
      <c r="K23" s="2"/>
      <c r="L23" s="31"/>
      <c r="M23" s="2"/>
      <c r="N23" s="31"/>
      <c r="P23" s="34"/>
    </row>
    <row r="24" spans="1:16" x14ac:dyDescent="0.2">
      <c r="A24" s="2" t="s">
        <v>18</v>
      </c>
      <c r="B24" s="2"/>
      <c r="C24" s="28"/>
      <c r="D24" s="28"/>
      <c r="E24" s="28"/>
      <c r="F24" s="35"/>
      <c r="G24" s="2"/>
      <c r="H24" s="2"/>
      <c r="I24" s="1"/>
      <c r="J24" s="1"/>
      <c r="K24" s="2"/>
      <c r="L24" s="31"/>
      <c r="M24" s="2"/>
      <c r="N24" s="2"/>
    </row>
    <row r="25" spans="1:16" x14ac:dyDescent="0.2">
      <c r="A25" s="2" t="s">
        <v>13</v>
      </c>
      <c r="B25" s="2"/>
      <c r="C25" s="2"/>
      <c r="D25" s="31"/>
      <c r="E25" s="31"/>
      <c r="F25" s="33"/>
      <c r="G25" s="2"/>
      <c r="H25" s="2"/>
      <c r="I25" s="1"/>
      <c r="J25" s="1"/>
      <c r="K25" s="2"/>
      <c r="L25" s="31"/>
      <c r="M25" s="2"/>
      <c r="N25" s="2"/>
    </row>
    <row r="26" spans="1:16" x14ac:dyDescent="0.2">
      <c r="A26" s="2"/>
      <c r="B26" s="2"/>
      <c r="C26" s="2"/>
      <c r="D26" s="31"/>
      <c r="E26" s="31"/>
      <c r="F26" s="33"/>
      <c r="G26" s="2"/>
      <c r="H26" s="2"/>
      <c r="I26" s="1"/>
      <c r="J26" s="1"/>
      <c r="K26" s="2"/>
      <c r="L26" s="2"/>
      <c r="M26" s="2"/>
      <c r="N26" s="2"/>
    </row>
    <row r="27" spans="1:16" x14ac:dyDescent="0.2">
      <c r="A27" s="2"/>
      <c r="B27" s="2"/>
      <c r="C27" s="2"/>
      <c r="D27" s="31"/>
      <c r="E27" s="31"/>
      <c r="F27" s="33"/>
      <c r="G27" s="2"/>
      <c r="H27" s="2"/>
      <c r="I27" s="1"/>
      <c r="J27" s="1"/>
      <c r="K27" s="2"/>
      <c r="L27" s="2"/>
      <c r="M27" s="2"/>
      <c r="N27" s="2"/>
    </row>
    <row r="28" spans="1:16" x14ac:dyDescent="0.2">
      <c r="A28" s="2"/>
      <c r="B28" s="2"/>
      <c r="C28" s="2"/>
      <c r="D28" s="31"/>
      <c r="E28" s="2"/>
      <c r="F28" s="33"/>
      <c r="G28" s="2"/>
      <c r="H28" s="2"/>
      <c r="I28" s="1"/>
      <c r="J28" s="1"/>
      <c r="K28" s="2"/>
      <c r="L28" s="2"/>
      <c r="M28" s="2"/>
      <c r="N28" s="2"/>
    </row>
    <row r="29" spans="1:16" x14ac:dyDescent="0.2">
      <c r="A29" s="2"/>
      <c r="B29" s="2"/>
      <c r="C29" s="2"/>
      <c r="D29" s="2"/>
      <c r="E29" s="2"/>
      <c r="F29" s="3"/>
      <c r="G29" s="2"/>
      <c r="H29" s="2"/>
      <c r="I29" s="1"/>
      <c r="J29" s="1"/>
      <c r="K29" s="2"/>
      <c r="L29" s="2"/>
      <c r="M29" s="2"/>
      <c r="N29" s="2"/>
    </row>
  </sheetData>
  <mergeCells count="4">
    <mergeCell ref="A1:I1"/>
    <mergeCell ref="A2:I2"/>
    <mergeCell ref="A3:I3"/>
    <mergeCell ref="D5:F5"/>
  </mergeCells>
  <pageMargins left="0.75" right="0.75" top="1" bottom="1" header="0.5" footer="0.5"/>
  <pageSetup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M27" sqref="M27"/>
    </sheetView>
  </sheetViews>
  <sheetFormatPr defaultRowHeight="12.75" x14ac:dyDescent="0.2"/>
  <cols>
    <col min="2" max="2" width="16" bestFit="1" customWidth="1"/>
    <col min="3" max="3" width="3.28515625" customWidth="1"/>
    <col min="4" max="4" width="14.140625" bestFit="1" customWidth="1"/>
    <col min="5" max="5" width="3.140625" customWidth="1"/>
    <col min="6" max="6" width="16.140625" bestFit="1" customWidth="1"/>
    <col min="7" max="7" width="3.28515625" customWidth="1"/>
    <col min="8" max="8" width="12.42578125" bestFit="1" customWidth="1"/>
    <col min="9" max="9" width="17.42578125" bestFit="1" customWidth="1"/>
    <col min="10" max="10" width="6.7109375" customWidth="1"/>
    <col min="11" max="11" width="18.85546875" customWidth="1"/>
    <col min="12" max="12" width="21.5703125" customWidth="1"/>
    <col min="13" max="13" width="3.140625" customWidth="1"/>
    <col min="14" max="14" width="13.140625" bestFit="1" customWidth="1"/>
    <col min="15" max="15" width="3.5703125" customWidth="1"/>
    <col min="16" max="16" width="11.28515625" bestFit="1" customWidth="1"/>
    <col min="17" max="17" width="4.140625" customWidth="1"/>
    <col min="18" max="18" width="13.5703125" bestFit="1" customWidth="1"/>
    <col min="20" max="20" width="12.28515625" bestFit="1" customWidth="1"/>
    <col min="21" max="21" width="12.42578125" bestFit="1" customWidth="1"/>
  </cols>
  <sheetData>
    <row r="1" spans="1:14" ht="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  <c r="J1" s="1"/>
      <c r="K1" s="2"/>
      <c r="L1" s="2"/>
      <c r="M1" s="2"/>
      <c r="N1" s="2"/>
    </row>
    <row r="2" spans="1:14" ht="15" x14ac:dyDescent="0.25">
      <c r="A2" s="38" t="s">
        <v>14</v>
      </c>
      <c r="B2" s="39"/>
      <c r="C2" s="39"/>
      <c r="D2" s="39"/>
      <c r="E2" s="39"/>
      <c r="F2" s="39"/>
      <c r="G2" s="39"/>
      <c r="H2" s="39"/>
      <c r="I2" s="40"/>
      <c r="J2" s="1"/>
      <c r="K2" s="2"/>
      <c r="L2" s="2"/>
      <c r="M2" s="2"/>
      <c r="N2" s="2"/>
    </row>
    <row r="3" spans="1:14" ht="15" x14ac:dyDescent="0.25">
      <c r="A3" s="38" t="s">
        <v>33</v>
      </c>
      <c r="B3" s="39"/>
      <c r="C3" s="39"/>
      <c r="D3" s="39"/>
      <c r="E3" s="39"/>
      <c r="F3" s="39"/>
      <c r="G3" s="39"/>
      <c r="H3" s="39"/>
      <c r="I3" s="40"/>
      <c r="J3" s="1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3"/>
      <c r="G4" s="2"/>
      <c r="H4" s="2"/>
      <c r="I4" s="1"/>
      <c r="J4" s="1"/>
      <c r="K4" s="2"/>
      <c r="L4" s="2"/>
      <c r="M4" s="2"/>
      <c r="N4" s="2"/>
    </row>
    <row r="5" spans="1:14" x14ac:dyDescent="0.2">
      <c r="A5" s="2"/>
      <c r="B5" s="4"/>
      <c r="C5" s="2"/>
      <c r="D5" s="41"/>
      <c r="E5" s="41"/>
      <c r="F5" s="41"/>
      <c r="G5" s="2"/>
      <c r="H5" s="2"/>
      <c r="I5" s="1"/>
      <c r="J5" s="1"/>
      <c r="K5" s="2"/>
      <c r="L5" s="2"/>
      <c r="M5" s="2"/>
      <c r="N5" s="2"/>
    </row>
    <row r="6" spans="1:14" x14ac:dyDescent="0.2">
      <c r="A6" s="5" t="s">
        <v>1</v>
      </c>
      <c r="B6" s="5" t="s">
        <v>2</v>
      </c>
      <c r="C6" s="6"/>
      <c r="D6" s="6"/>
      <c r="E6" s="6"/>
      <c r="F6" s="7" t="s">
        <v>3</v>
      </c>
      <c r="G6" s="6"/>
      <c r="H6" s="5" t="s">
        <v>2</v>
      </c>
      <c r="I6" s="5" t="s">
        <v>4</v>
      </c>
      <c r="J6" s="8"/>
      <c r="K6" s="5" t="s">
        <v>5</v>
      </c>
      <c r="L6" s="5" t="s">
        <v>5</v>
      </c>
      <c r="M6" s="2"/>
      <c r="N6" s="2"/>
    </row>
    <row r="7" spans="1:14" x14ac:dyDescent="0.2">
      <c r="A7" s="5" t="s">
        <v>6</v>
      </c>
      <c r="B7" s="5" t="s">
        <v>7</v>
      </c>
      <c r="C7" s="6"/>
      <c r="D7" s="5" t="s">
        <v>8</v>
      </c>
      <c r="E7" s="6"/>
      <c r="F7" s="7" t="s">
        <v>9</v>
      </c>
      <c r="G7" s="6"/>
      <c r="H7" s="5" t="s">
        <v>7</v>
      </c>
      <c r="I7" s="5" t="s">
        <v>10</v>
      </c>
      <c r="J7" s="8"/>
      <c r="K7" s="5" t="s">
        <v>7</v>
      </c>
      <c r="L7" s="5" t="s">
        <v>7</v>
      </c>
      <c r="M7" s="2"/>
      <c r="N7" s="2"/>
    </row>
    <row r="8" spans="1:14" x14ac:dyDescent="0.2">
      <c r="A8" s="9"/>
      <c r="B8" s="9" t="s">
        <v>16</v>
      </c>
      <c r="C8" s="10"/>
      <c r="D8" s="10"/>
      <c r="E8" s="10"/>
      <c r="F8" s="11"/>
      <c r="G8" s="10"/>
      <c r="H8" s="9" t="s">
        <v>11</v>
      </c>
      <c r="I8" s="12" t="s">
        <v>12</v>
      </c>
      <c r="J8" s="8"/>
      <c r="K8" s="9" t="s">
        <v>16</v>
      </c>
      <c r="L8" s="9" t="s">
        <v>34</v>
      </c>
      <c r="M8" s="2"/>
      <c r="N8" s="2"/>
    </row>
    <row r="9" spans="1:14" x14ac:dyDescent="0.2">
      <c r="A9" s="5"/>
      <c r="B9" s="5"/>
      <c r="C9" s="6"/>
      <c r="D9" s="6"/>
      <c r="E9" s="6"/>
      <c r="F9" s="13"/>
      <c r="G9" s="6"/>
      <c r="H9" s="5"/>
      <c r="I9" s="14"/>
      <c r="J9" s="8"/>
      <c r="K9" s="5"/>
      <c r="L9" s="5"/>
      <c r="M9" s="2"/>
      <c r="N9" s="2"/>
    </row>
    <row r="10" spans="1:14" x14ac:dyDescent="0.2">
      <c r="A10" s="15" t="s">
        <v>20</v>
      </c>
      <c r="B10" s="16">
        <f>8370.5+39099067.37</f>
        <v>39107437.869999997</v>
      </c>
      <c r="C10" s="17"/>
      <c r="D10" s="16">
        <v>-37604109.280000001</v>
      </c>
      <c r="E10" s="16"/>
      <c r="F10" s="18">
        <f t="shared" ref="F10:F19" si="0">+H10-(B10+D10)</f>
        <v>274081.42000000388</v>
      </c>
      <c r="G10" s="17"/>
      <c r="H10" s="16">
        <v>1777410.01</v>
      </c>
      <c r="I10" s="19">
        <f t="shared" ref="I10:I19" si="1">100%-(H10/B10)</f>
        <v>0.95455058917670788</v>
      </c>
      <c r="J10" s="8"/>
      <c r="K10" s="20">
        <v>143.82</v>
      </c>
      <c r="L10" s="21">
        <v>143.82</v>
      </c>
      <c r="M10" s="2"/>
      <c r="N10" s="2"/>
    </row>
    <row r="11" spans="1:14" x14ac:dyDescent="0.2">
      <c r="A11" s="4">
        <v>2016</v>
      </c>
      <c r="B11" s="20">
        <v>1098865.27</v>
      </c>
      <c r="C11" s="2"/>
      <c r="D11" s="20">
        <v>-680911.22</v>
      </c>
      <c r="E11" s="20"/>
      <c r="F11" s="22">
        <f t="shared" si="0"/>
        <v>3874.2499999999418</v>
      </c>
      <c r="G11" s="2"/>
      <c r="H11" s="20">
        <v>421828.3</v>
      </c>
      <c r="I11" s="23">
        <f t="shared" si="1"/>
        <v>0.61612373098296214</v>
      </c>
      <c r="J11" s="8"/>
      <c r="K11" s="20">
        <v>158.44</v>
      </c>
      <c r="L11" s="21">
        <v>158.44</v>
      </c>
      <c r="M11" s="2"/>
      <c r="N11" s="2"/>
    </row>
    <row r="12" spans="1:14" x14ac:dyDescent="0.2">
      <c r="A12" s="4">
        <v>2015</v>
      </c>
      <c r="B12" s="20">
        <v>304743.96000000002</v>
      </c>
      <c r="C12" s="2"/>
      <c r="D12" s="20">
        <v>-122963.29</v>
      </c>
      <c r="E12" s="20"/>
      <c r="F12" s="22">
        <f t="shared" si="0"/>
        <v>-979.10000000003492</v>
      </c>
      <c r="G12" s="2"/>
      <c r="H12" s="20">
        <v>180801.57</v>
      </c>
      <c r="I12" s="23">
        <f t="shared" si="1"/>
        <v>0.40670991477566942</v>
      </c>
      <c r="J12" s="8"/>
      <c r="K12" s="20">
        <v>107.34</v>
      </c>
      <c r="L12" s="21">
        <v>95</v>
      </c>
      <c r="M12" s="2"/>
      <c r="N12" s="2"/>
    </row>
    <row r="13" spans="1:14" x14ac:dyDescent="0.2">
      <c r="A13" s="4">
        <v>2014</v>
      </c>
      <c r="B13" s="20">
        <v>153168.29999999999</v>
      </c>
      <c r="C13" s="2"/>
      <c r="D13" s="20">
        <v>-44929.279999999999</v>
      </c>
      <c r="E13" s="20"/>
      <c r="F13" s="22">
        <f t="shared" si="0"/>
        <v>-3513.3399999999965</v>
      </c>
      <c r="G13" s="2"/>
      <c r="H13" s="20">
        <v>104725.68</v>
      </c>
      <c r="I13" s="23">
        <f t="shared" si="1"/>
        <v>0.31627053378538506</v>
      </c>
      <c r="J13" s="8"/>
      <c r="K13" s="20">
        <v>788.93</v>
      </c>
      <c r="L13" s="21">
        <v>615.77</v>
      </c>
      <c r="M13" s="2"/>
      <c r="N13" s="2"/>
    </row>
    <row r="14" spans="1:14" x14ac:dyDescent="0.2">
      <c r="A14" s="4">
        <v>2013</v>
      </c>
      <c r="B14" s="20">
        <v>81157.59</v>
      </c>
      <c r="C14" s="2"/>
      <c r="D14" s="20">
        <v>-18622.22</v>
      </c>
      <c r="E14" s="20"/>
      <c r="F14" s="22">
        <f t="shared" si="0"/>
        <v>-848.99999999999272</v>
      </c>
      <c r="G14" s="2"/>
      <c r="H14" s="20">
        <v>61686.37</v>
      </c>
      <c r="I14" s="23">
        <f t="shared" si="1"/>
        <v>0.23991865702271342</v>
      </c>
      <c r="J14" s="8"/>
      <c r="K14" s="20">
        <v>53186.81</v>
      </c>
      <c r="L14" s="21">
        <v>48365.15</v>
      </c>
      <c r="M14" s="2"/>
      <c r="N14" s="2"/>
    </row>
    <row r="15" spans="1:14" x14ac:dyDescent="0.2">
      <c r="A15" s="4">
        <v>2012</v>
      </c>
      <c r="B15" s="20">
        <v>73955.759999999995</v>
      </c>
      <c r="C15" s="2"/>
      <c r="D15" s="20">
        <v>-11108.07</v>
      </c>
      <c r="E15" s="20"/>
      <c r="F15" s="22">
        <f t="shared" si="0"/>
        <v>-51.129999999997381</v>
      </c>
      <c r="G15" s="2"/>
      <c r="H15" s="20">
        <v>62796.56</v>
      </c>
      <c r="I15" s="23">
        <f t="shared" si="1"/>
        <v>0.15089020787562724</v>
      </c>
      <c r="J15" s="8"/>
      <c r="K15" s="20">
        <v>80936.62</v>
      </c>
      <c r="L15" s="21">
        <v>71873.960000000006</v>
      </c>
      <c r="M15" s="2"/>
      <c r="N15" s="2"/>
    </row>
    <row r="16" spans="1:14" x14ac:dyDescent="0.2">
      <c r="A16" s="4">
        <v>2011</v>
      </c>
      <c r="B16" s="20">
        <v>60548.03</v>
      </c>
      <c r="C16" s="2"/>
      <c r="D16" s="20">
        <v>-5675.29</v>
      </c>
      <c r="E16" s="20"/>
      <c r="F16" s="22">
        <f t="shared" si="0"/>
        <v>-916</v>
      </c>
      <c r="G16" s="2"/>
      <c r="H16" s="20">
        <v>53956.74</v>
      </c>
      <c r="I16" s="23">
        <f t="shared" si="1"/>
        <v>0.10886051949171593</v>
      </c>
      <c r="J16" s="8"/>
      <c r="K16" s="20">
        <v>56005.21</v>
      </c>
      <c r="L16" s="21">
        <v>52013.98</v>
      </c>
      <c r="M16" s="2"/>
      <c r="N16" s="2"/>
    </row>
    <row r="17" spans="1:16" x14ac:dyDescent="0.2">
      <c r="A17" s="4">
        <v>2010</v>
      </c>
      <c r="B17" s="20">
        <v>59662.47</v>
      </c>
      <c r="C17" s="2"/>
      <c r="D17" s="20">
        <v>-3995.26</v>
      </c>
      <c r="E17" s="20"/>
      <c r="F17" s="22">
        <f t="shared" si="0"/>
        <v>-807.13999999999942</v>
      </c>
      <c r="G17" s="2"/>
      <c r="H17" s="20">
        <v>54860.07</v>
      </c>
      <c r="I17" s="23">
        <f t="shared" si="1"/>
        <v>8.0492812315681839E-2</v>
      </c>
      <c r="J17" s="8"/>
      <c r="K17" s="20">
        <v>50460.2</v>
      </c>
      <c r="L17" s="21">
        <v>47032.55</v>
      </c>
      <c r="M17" s="2"/>
      <c r="N17" s="2"/>
    </row>
    <row r="18" spans="1:16" x14ac:dyDescent="0.2">
      <c r="A18" s="4">
        <v>2009</v>
      </c>
      <c r="B18" s="20">
        <v>51978.36</v>
      </c>
      <c r="C18" s="2"/>
      <c r="D18" s="20">
        <v>-1232.17</v>
      </c>
      <c r="E18" s="20"/>
      <c r="F18" s="22">
        <f t="shared" si="0"/>
        <v>-795.83000000000175</v>
      </c>
      <c r="G18" s="2"/>
      <c r="H18" s="20">
        <v>49950.36</v>
      </c>
      <c r="I18" s="23">
        <f t="shared" si="1"/>
        <v>3.9016236756988842E-2</v>
      </c>
      <c r="J18" s="8"/>
      <c r="K18" s="20">
        <v>48885.4</v>
      </c>
      <c r="L18" s="21">
        <v>45566.94</v>
      </c>
      <c r="M18" s="2"/>
      <c r="N18" s="2"/>
    </row>
    <row r="19" spans="1:16" ht="15" x14ac:dyDescent="0.35">
      <c r="A19" s="4">
        <v>2008</v>
      </c>
      <c r="B19" s="24">
        <v>44203.27</v>
      </c>
      <c r="C19" s="2"/>
      <c r="D19" s="24">
        <v>-3099.92</v>
      </c>
      <c r="E19" s="20"/>
      <c r="F19" s="25">
        <f t="shared" si="0"/>
        <v>-762.94999999999709</v>
      </c>
      <c r="G19" s="2"/>
      <c r="H19" s="24">
        <v>40340.400000000001</v>
      </c>
      <c r="I19" s="23">
        <f t="shared" si="1"/>
        <v>8.7388783680483306E-2</v>
      </c>
      <c r="J19" s="8"/>
      <c r="K19" s="24">
        <v>56134.36</v>
      </c>
      <c r="L19" s="26">
        <v>52918.720000000001</v>
      </c>
      <c r="M19" s="2"/>
      <c r="N19" s="2"/>
    </row>
    <row r="20" spans="1:16" x14ac:dyDescent="0.2">
      <c r="A20" s="2"/>
      <c r="B20" s="27">
        <f>SUM(B10:B19)</f>
        <v>41035720.880000003</v>
      </c>
      <c r="C20" s="2"/>
      <c r="D20" s="27">
        <f>SUM(D10:D19)</f>
        <v>-38496646</v>
      </c>
      <c r="E20" s="28"/>
      <c r="F20" s="29">
        <f>SUM(F10:F19)</f>
        <v>269281.18000000378</v>
      </c>
      <c r="G20" s="2"/>
      <c r="H20" s="30">
        <f>SUM(H10:H19)</f>
        <v>2808356.06</v>
      </c>
      <c r="I20" s="23"/>
      <c r="J20" s="8"/>
      <c r="K20" s="27">
        <f>SUM(K10:K19)</f>
        <v>346807.13</v>
      </c>
      <c r="L20" s="30">
        <f>SUM(L10:L19)</f>
        <v>318784.33000000007</v>
      </c>
      <c r="M20" s="2"/>
      <c r="N20" s="2"/>
    </row>
    <row r="21" spans="1:16" x14ac:dyDescent="0.2">
      <c r="A21" s="2"/>
      <c r="B21" s="2"/>
      <c r="C21" s="2"/>
      <c r="D21" s="2"/>
      <c r="E21" s="2"/>
      <c r="F21" s="3"/>
      <c r="G21" s="2"/>
      <c r="H21" s="28"/>
      <c r="I21" s="1"/>
      <c r="J21" s="1"/>
      <c r="K21" s="2"/>
      <c r="L21" s="2"/>
      <c r="M21" s="2"/>
      <c r="N21" s="31"/>
    </row>
    <row r="22" spans="1:16" x14ac:dyDescent="0.2">
      <c r="A22" s="2"/>
      <c r="B22" s="32"/>
      <c r="C22" s="2"/>
      <c r="D22" s="2"/>
      <c r="E22" s="2"/>
      <c r="F22" s="3"/>
      <c r="G22" s="2"/>
      <c r="H22" s="32"/>
      <c r="I22" s="1"/>
      <c r="J22" s="1"/>
      <c r="K22" s="2"/>
      <c r="L22" s="31">
        <f>K20-L20</f>
        <v>28022.79999999993</v>
      </c>
      <c r="M22" s="2"/>
      <c r="N22" s="2"/>
    </row>
    <row r="23" spans="1:16" x14ac:dyDescent="0.2">
      <c r="A23" s="2"/>
      <c r="B23" s="2"/>
      <c r="C23" s="2"/>
      <c r="D23" s="2"/>
      <c r="E23" s="2"/>
      <c r="F23" s="33"/>
      <c r="G23" s="2"/>
      <c r="H23" s="2"/>
      <c r="I23" s="1"/>
      <c r="J23" s="1"/>
      <c r="K23" s="2"/>
      <c r="L23" s="31"/>
      <c r="M23" s="2"/>
      <c r="N23" s="31"/>
      <c r="P23" s="34"/>
    </row>
    <row r="24" spans="1:16" x14ac:dyDescent="0.2">
      <c r="A24" s="2" t="s">
        <v>35</v>
      </c>
      <c r="B24" s="2"/>
      <c r="C24" s="28"/>
      <c r="D24" s="28"/>
      <c r="E24" s="28"/>
      <c r="F24" s="35"/>
      <c r="G24" s="2"/>
      <c r="H24" s="2"/>
      <c r="I24" s="1"/>
      <c r="J24" s="1"/>
      <c r="K24" s="2"/>
      <c r="L24" s="31"/>
      <c r="M24" s="2"/>
      <c r="N24" s="2"/>
    </row>
    <row r="25" spans="1:16" x14ac:dyDescent="0.2">
      <c r="A25" s="2" t="s">
        <v>13</v>
      </c>
      <c r="B25" s="2"/>
      <c r="C25" s="2"/>
      <c r="D25" s="31"/>
      <c r="E25" s="31"/>
      <c r="F25" s="33"/>
      <c r="G25" s="2"/>
      <c r="H25" s="2"/>
      <c r="I25" s="1"/>
      <c r="J25" s="1"/>
      <c r="K25" s="2"/>
      <c r="L25" s="31"/>
      <c r="M25" s="2"/>
      <c r="N25" s="2"/>
    </row>
    <row r="26" spans="1:16" x14ac:dyDescent="0.2">
      <c r="A26" s="2"/>
      <c r="B26" s="2"/>
      <c r="C26" s="2"/>
      <c r="D26" s="31"/>
      <c r="E26" s="31"/>
      <c r="F26" s="33"/>
      <c r="G26" s="2"/>
      <c r="H26" s="2"/>
      <c r="I26" s="1"/>
      <c r="J26" s="1"/>
      <c r="K26" s="2"/>
      <c r="L26" s="2"/>
      <c r="M26" s="2"/>
      <c r="N26" s="2"/>
    </row>
    <row r="27" spans="1:16" x14ac:dyDescent="0.2">
      <c r="A27" s="2"/>
      <c r="B27" s="2"/>
      <c r="C27" s="2"/>
      <c r="D27" s="31"/>
      <c r="E27" s="31"/>
      <c r="F27" s="33"/>
      <c r="G27" s="2"/>
      <c r="H27" s="2"/>
      <c r="I27" s="1"/>
      <c r="J27" s="1"/>
      <c r="K27" s="2"/>
      <c r="L27" s="2"/>
      <c r="M27" s="2"/>
      <c r="N27" s="2"/>
    </row>
    <row r="28" spans="1:16" x14ac:dyDescent="0.2">
      <c r="A28" s="2"/>
      <c r="B28" s="2"/>
      <c r="C28" s="2"/>
      <c r="D28" s="31"/>
      <c r="E28" s="2"/>
      <c r="F28" s="33"/>
      <c r="G28" s="2"/>
      <c r="H28" s="2"/>
      <c r="I28" s="1"/>
      <c r="J28" s="1"/>
      <c r="K28" s="2"/>
      <c r="L28" s="2"/>
      <c r="M28" s="2"/>
      <c r="N28" s="2"/>
    </row>
    <row r="29" spans="1:16" x14ac:dyDescent="0.2">
      <c r="A29" s="2"/>
      <c r="B29" s="2"/>
      <c r="C29" s="2"/>
      <c r="D29" s="2"/>
      <c r="E29" s="2"/>
      <c r="F29" s="3"/>
      <c r="G29" s="2"/>
      <c r="H29" s="2"/>
      <c r="I29" s="1"/>
      <c r="J29" s="1"/>
      <c r="K29" s="2"/>
      <c r="L29" s="2"/>
      <c r="M29" s="2"/>
      <c r="N29" s="2"/>
    </row>
  </sheetData>
  <mergeCells count="4">
    <mergeCell ref="A1:I1"/>
    <mergeCell ref="A2:I2"/>
    <mergeCell ref="A3:I3"/>
    <mergeCell ref="D5:F5"/>
  </mergeCell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July 2017</vt:lpstr>
      <vt:lpstr>August 2017</vt:lpstr>
      <vt:lpstr>September 2017</vt:lpstr>
      <vt:lpstr>October 2017</vt:lpstr>
      <vt:lpstr>November 2017</vt:lpstr>
      <vt:lpstr>December 2017</vt:lpstr>
      <vt:lpstr>January 2018</vt:lpstr>
      <vt:lpstr>February 2018</vt:lpstr>
      <vt:lpstr>March 2018</vt:lpstr>
      <vt:lpstr>April 2018</vt:lpstr>
      <vt:lpstr>May 2018</vt:lpstr>
      <vt:lpstr>June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Hatherlee</dc:creator>
  <cp:lastModifiedBy>Kristi D. Hill</cp:lastModifiedBy>
  <cp:lastPrinted>2018-06-06T17:18:27Z</cp:lastPrinted>
  <dcterms:created xsi:type="dcterms:W3CDTF">2017-07-17T18:28:09Z</dcterms:created>
  <dcterms:modified xsi:type="dcterms:W3CDTF">2018-07-26T18:02:01Z</dcterms:modified>
</cp:coreProperties>
</file>